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20" yWindow="1980" windowWidth="16620" windowHeight="994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list'!$G$2</definedName>
    <definedName name="MJ">'Krycí list'!$G$5</definedName>
    <definedName name="Mont">Rekapitulace!$H$13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Položky!$A$1:$G$59</definedName>
    <definedName name="_xlnm.Print_Area" localSheetId="1">Rekapitulace!$A$1:$I$14</definedName>
    <definedName name="PocetMJ">'Krycí list'!$G$6</definedName>
    <definedName name="Poznamka">'Krycí list'!$B$37</definedName>
    <definedName name="Projektant">'Krycí list'!$C$8</definedName>
    <definedName name="PSV">Rekapitulace!$F$13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BE58" i="3" l="1"/>
  <c r="BD58" i="3"/>
  <c r="BD59" i="3" s="1"/>
  <c r="H12" i="2" s="1"/>
  <c r="BC58" i="3"/>
  <c r="BC59" i="3" s="1"/>
  <c r="G12" i="2" s="1"/>
  <c r="BB58" i="3"/>
  <c r="BB59" i="3" s="1"/>
  <c r="F12" i="2" s="1"/>
  <c r="G58" i="3"/>
  <c r="BA58" i="3" s="1"/>
  <c r="BA59" i="3" s="1"/>
  <c r="E12" i="2" s="1"/>
  <c r="B12" i="2"/>
  <c r="A12" i="2"/>
  <c r="BE59" i="3"/>
  <c r="I12" i="2" s="1"/>
  <c r="C59" i="3"/>
  <c r="BE55" i="3"/>
  <c r="BD55" i="3"/>
  <c r="BC55" i="3"/>
  <c r="BB55" i="3"/>
  <c r="BB56" i="3" s="1"/>
  <c r="F11" i="2" s="1"/>
  <c r="G55" i="3"/>
  <c r="BA55" i="3" s="1"/>
  <c r="BE54" i="3"/>
  <c r="BE56" i="3" s="1"/>
  <c r="I11" i="2" s="1"/>
  <c r="BD54" i="3"/>
  <c r="BD56" i="3" s="1"/>
  <c r="H11" i="2" s="1"/>
  <c r="BC54" i="3"/>
  <c r="BC56" i="3" s="1"/>
  <c r="G11" i="2" s="1"/>
  <c r="BB54" i="3"/>
  <c r="G54" i="3"/>
  <c r="BA54" i="3" s="1"/>
  <c r="B11" i="2"/>
  <c r="A11" i="2"/>
  <c r="C56" i="3"/>
  <c r="BE50" i="3"/>
  <c r="BD50" i="3"/>
  <c r="BC50" i="3"/>
  <c r="BB50" i="3"/>
  <c r="G50" i="3"/>
  <c r="BA50" i="3" s="1"/>
  <c r="BE48" i="3"/>
  <c r="BD48" i="3"/>
  <c r="BD52" i="3" s="1"/>
  <c r="H10" i="2" s="1"/>
  <c r="BC48" i="3"/>
  <c r="BC52" i="3" s="1"/>
  <c r="G10" i="2" s="1"/>
  <c r="BB48" i="3"/>
  <c r="G48" i="3"/>
  <c r="I10" i="2"/>
  <c r="B10" i="2"/>
  <c r="A10" i="2"/>
  <c r="BE52" i="3"/>
  <c r="C52" i="3"/>
  <c r="BE42" i="3"/>
  <c r="BD42" i="3"/>
  <c r="BD46" i="3" s="1"/>
  <c r="H9" i="2" s="1"/>
  <c r="BC42" i="3"/>
  <c r="BB42" i="3"/>
  <c r="G42" i="3"/>
  <c r="BA42" i="3" s="1"/>
  <c r="BE40" i="3"/>
  <c r="BD40" i="3"/>
  <c r="BC40" i="3"/>
  <c r="BB40" i="3"/>
  <c r="G40" i="3"/>
  <c r="BA40" i="3" s="1"/>
  <c r="BE36" i="3"/>
  <c r="BE46" i="3" s="1"/>
  <c r="I9" i="2" s="1"/>
  <c r="BD36" i="3"/>
  <c r="BC36" i="3"/>
  <c r="BC46" i="3" s="1"/>
  <c r="G9" i="2" s="1"/>
  <c r="BB36" i="3"/>
  <c r="G36" i="3"/>
  <c r="B9" i="2"/>
  <c r="A9" i="2"/>
  <c r="C46" i="3"/>
  <c r="BE31" i="3"/>
  <c r="BE34" i="3" s="1"/>
  <c r="I8" i="2" s="1"/>
  <c r="BD31" i="3"/>
  <c r="BD34" i="3" s="1"/>
  <c r="H8" i="2" s="1"/>
  <c r="BC31" i="3"/>
  <c r="BC34" i="3" s="1"/>
  <c r="G8" i="2" s="1"/>
  <c r="BB31" i="3"/>
  <c r="BB34" i="3" s="1"/>
  <c r="F8" i="2" s="1"/>
  <c r="G31" i="3"/>
  <c r="BA31" i="3" s="1"/>
  <c r="BA34" i="3" s="1"/>
  <c r="E8" i="2" s="1"/>
  <c r="B8" i="2"/>
  <c r="A8" i="2"/>
  <c r="C34" i="3"/>
  <c r="BE28" i="3"/>
  <c r="BD28" i="3"/>
  <c r="BC28" i="3"/>
  <c r="BB28" i="3"/>
  <c r="G28" i="3"/>
  <c r="BA28" i="3" s="1"/>
  <c r="BE25" i="3"/>
  <c r="BD25" i="3"/>
  <c r="BC25" i="3"/>
  <c r="BB25" i="3"/>
  <c r="G25" i="3"/>
  <c r="BA25" i="3" s="1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9" i="3"/>
  <c r="BD19" i="3"/>
  <c r="BC19" i="3"/>
  <c r="BB19" i="3"/>
  <c r="G19" i="3"/>
  <c r="BA19" i="3" s="1"/>
  <c r="BE17" i="3"/>
  <c r="BD17" i="3"/>
  <c r="BC17" i="3"/>
  <c r="BB17" i="3"/>
  <c r="G17" i="3"/>
  <c r="BA17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D10" i="3"/>
  <c r="BC10" i="3"/>
  <c r="BB10" i="3"/>
  <c r="G10" i="3"/>
  <c r="BA10" i="3" s="1"/>
  <c r="BE8" i="3"/>
  <c r="BD8" i="3"/>
  <c r="BC8" i="3"/>
  <c r="BB8" i="3"/>
  <c r="G8" i="3"/>
  <c r="BA8" i="3" s="1"/>
  <c r="B7" i="2"/>
  <c r="A7" i="2"/>
  <c r="C29" i="3"/>
  <c r="E4" i="3"/>
  <c r="C4" i="3"/>
  <c r="F3" i="3"/>
  <c r="C3" i="3"/>
  <c r="C2" i="2"/>
  <c r="C1" i="2"/>
  <c r="C31" i="1"/>
  <c r="C9" i="1"/>
  <c r="G7" i="1"/>
  <c r="D2" i="1"/>
  <c r="C2" i="1"/>
  <c r="G34" i="3" l="1"/>
  <c r="G52" i="3"/>
  <c r="BB29" i="3"/>
  <c r="F7" i="2" s="1"/>
  <c r="F13" i="2" s="1"/>
  <c r="C16" i="1" s="1"/>
  <c r="BE29" i="3"/>
  <c r="I7" i="2" s="1"/>
  <c r="I13" i="2" s="1"/>
  <c r="C21" i="1" s="1"/>
  <c r="G46" i="3"/>
  <c r="BB52" i="3"/>
  <c r="F10" i="2" s="1"/>
  <c r="BC29" i="3"/>
  <c r="G7" i="2" s="1"/>
  <c r="BB46" i="3"/>
  <c r="F9" i="2" s="1"/>
  <c r="BD29" i="3"/>
  <c r="H7" i="2" s="1"/>
  <c r="G59" i="3"/>
  <c r="G13" i="2"/>
  <c r="C18" i="1" s="1"/>
  <c r="H13" i="2"/>
  <c r="C17" i="1" s="1"/>
  <c r="BA29" i="3"/>
  <c r="E7" i="2" s="1"/>
  <c r="BA56" i="3"/>
  <c r="E11" i="2" s="1"/>
  <c r="G29" i="3"/>
  <c r="G56" i="3"/>
  <c r="BA36" i="3"/>
  <c r="BA46" i="3" s="1"/>
  <c r="E9" i="2" s="1"/>
  <c r="BA48" i="3"/>
  <c r="BA52" i="3" s="1"/>
  <c r="E10" i="2" s="1"/>
  <c r="E13" i="2" l="1"/>
  <c r="C15" i="1" l="1"/>
  <c r="C19" i="1" s="1"/>
  <c r="C22" i="1" s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<sst xmlns="http://schemas.openxmlformats.org/spreadsheetml/2006/main" count="215" uniqueCount="147">
  <si>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</si>
  <si>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</si>
  <si>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</si>
  <si>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</si>
  <si>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</si>
  <si>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</si>
  <si>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</si>
  <si>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</si>
  <si>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</si>
  <si>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</si>
  <si>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</si>
  <si>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</si>
  <si>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</si>
  <si>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</si>
  <si>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</si>
  <si>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</si>
  <si>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</si>
  <si>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</si>
  <si>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</si>
  <si>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</si>
  <si>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</si>
  <si>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</si>
  <si>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</si>
  <si>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</si>
  <si>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</si>
  <si>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</si>
  <si>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</si>
  <si>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</si>
  <si>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</si>
  <si>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</si>
  <si>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</si>
  <si>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</si>
  <si>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</si>
  <si>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</si>
  <si>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</si>
  <si>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</si>
  <si>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</si>
  <si>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</si>
  <si>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</si>
  <si>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</si>
  <si>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</si>
  <si>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</si>
  <si>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</si>
  <si>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</si>
  <si>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</si>
  <si>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</si>
  <si>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</si>
  <si>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</si>
  <si>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</si>
  <si>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</si>
  <si>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</si>
  <si>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</si>
  <si>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</si>
  <si>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</si>
  <si>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</si>
  <si>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</si>
  <si>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</si>
  <si>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</si>
  <si>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</si>
  <si>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</si>
  <si>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</si>
  <si>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</si>
  <si>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</si>
  <si>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</si>
  <si>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</si>
  <si>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</si>
  <si>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</si>
  <si>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</si>
  <si>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</si>
  <si>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</si>
  <si>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20400011</t>
  </si>
  <si>
    <t>Rekonstrukce a přístavba Rychty Krásensko</t>
  </si>
  <si>
    <t>IO01</t>
  </si>
  <si>
    <t>venkovní areálová voda</t>
  </si>
  <si>
    <t>VODA NA DVOŘE</t>
  </si>
  <si>
    <t>119001422R00</t>
  </si>
  <si>
    <t xml:space="preserve">Dočasné zajištění kabelů - v počtu 3 - 6 kabelů </t>
  </si>
  <si>
    <t>m</t>
  </si>
  <si>
    <t>Položka se použije i pro zajištění kabelových tratí z volně ložených kabelů.</t>
  </si>
  <si>
    <t>120001101R00</t>
  </si>
  <si>
    <t xml:space="preserve">Příplatek za ztížení vykopávky v blízkosti vedení </t>
  </si>
  <si>
    <t>m3</t>
  </si>
  <si>
    <t>Položka se používá i pro ztížení vykopávky v blízkosti výbušnin.</t>
  </si>
  <si>
    <t>132301201R00</t>
  </si>
  <si>
    <t xml:space="preserve">Hloubení rýh šířky do 200 cm v hor.4 do 100 m3 </t>
  </si>
  <si>
    <t>20,0*1,00*1,50</t>
  </si>
  <si>
    <t>132301209R00</t>
  </si>
  <si>
    <t xml:space="preserve">Příplatek za lepivost - hloubení rýh 200cm v hor.4 </t>
  </si>
  <si>
    <t>162701105R00</t>
  </si>
  <si>
    <t xml:space="preserve">Vodorovné přemístění výkopku z hor.1-4 do 10000 m </t>
  </si>
  <si>
    <t>30-22-6</t>
  </si>
  <si>
    <t>162701109R00</t>
  </si>
  <si>
    <t xml:space="preserve">Příplatek k vod. přemístění hor.1-4 za další 1 km </t>
  </si>
  <si>
    <t>2*20</t>
  </si>
  <si>
    <t>167101101R00</t>
  </si>
  <si>
    <t xml:space="preserve">Nakládání výkopku z hor.1-4 v množství do 100 m3 </t>
  </si>
  <si>
    <t>171201201RT1</t>
  </si>
  <si>
    <t>Uložení sypaniny na skládku včetně poplatku za skládku</t>
  </si>
  <si>
    <t xml:space="preserve">V položce je zahrnut i poplatek za skládku pro zeminu tř.1-4 </t>
  </si>
  <si>
    <t>174101101R00</t>
  </si>
  <si>
    <t xml:space="preserve">Zásyp jam, rýh, šachet se zhutněním </t>
  </si>
  <si>
    <t>Položka obsahuje i přemístění materiálu pro zásyp ze vzdálenosti do 10 m od okraje zásypu.</t>
  </si>
  <si>
    <t>30-6-2</t>
  </si>
  <si>
    <t>175101101R00</t>
  </si>
  <si>
    <t xml:space="preserve">Obsyp potrubí bez prohození sypaniny </t>
  </si>
  <si>
    <t>Je-li pro obsyp použit jiný materiál než vytěžená sypanina, oceňuje se ve specifikaci. Ztratné se doporučuje ve výši 1%.</t>
  </si>
  <si>
    <t>20,0*1,00*0,30</t>
  </si>
  <si>
    <t>175101109R00</t>
  </si>
  <si>
    <t xml:space="preserve">Příplatek za prohození sypaniny pro obsyp potrubí </t>
  </si>
  <si>
    <t>45</t>
  </si>
  <si>
    <t>Podkladní a vedlejší konstrukce</t>
  </si>
  <si>
    <t>451573111R00</t>
  </si>
  <si>
    <t xml:space="preserve">Lože pod potrubí ze štěrkopísku do 63 mm </t>
  </si>
  <si>
    <t>Položka je určena pro práce v otevřeném výkopu, pro práce ve štole se k položce používá příplatek 45154-1192.</t>
  </si>
  <si>
    <t>20,0*1,00*0,10</t>
  </si>
  <si>
    <t>8</t>
  </si>
  <si>
    <t>Trubní vedení</t>
  </si>
  <si>
    <t>871171121R00</t>
  </si>
  <si>
    <t xml:space="preserve">Montáž trubek polyetylenových ve výkopu 40 mm </t>
  </si>
  <si>
    <t>SV:20</t>
  </si>
  <si>
    <t>PV:20</t>
  </si>
  <si>
    <t>UV:20</t>
  </si>
  <si>
    <t>879172199R00</t>
  </si>
  <si>
    <t xml:space="preserve">Příplatek za montáž vodovodních přípojek DN 32-80 </t>
  </si>
  <si>
    <t>kus</t>
  </si>
  <si>
    <t>Položka je určena pro montáž vodovodních přípojek a platí pro jedno napojení vnitřní instalace objektu na vodovodní přípojku.</t>
  </si>
  <si>
    <t>28613761</t>
  </si>
  <si>
    <t>Trubka tlaková PE HD (PE100) d 40 x 2,4 mm PN 10</t>
  </si>
  <si>
    <t>87</t>
  </si>
  <si>
    <t>Potrubí z trub z plastických hmot</t>
  </si>
  <si>
    <t>892271111R00</t>
  </si>
  <si>
    <t xml:space="preserve">Tlaková zkouška vodovodního potrubí DN 125 </t>
  </si>
  <si>
    <t>V položce jsou započteny náklady na přísun, montáž, demontáž a odsun zkoušecího čerpadla, napuštění tlakovou vodou a dodání vody pro tlakovou zkoušku.</t>
  </si>
  <si>
    <t>892273111R00</t>
  </si>
  <si>
    <t xml:space="preserve">Desinfekce vodovodního potrubí DN 125 </t>
  </si>
  <si>
    <t>V položce jsou zakalkulovány náklady na napuštění a vypuštění vody, dodání vody a desinfekčního prostředku a na bakteriologický rozbor vody.</t>
  </si>
  <si>
    <t>89</t>
  </si>
  <si>
    <t>Ostatní konstrukce na trubním vedení</t>
  </si>
  <si>
    <t>11</t>
  </si>
  <si>
    <t xml:space="preserve">Položení identifikačního vodiče </t>
  </si>
  <si>
    <t>12</t>
  </si>
  <si>
    <t xml:space="preserve">výstražná folie </t>
  </si>
  <si>
    <t>99</t>
  </si>
  <si>
    <t>Staveništní přesun hmot</t>
  </si>
  <si>
    <t>998276101R00</t>
  </si>
  <si>
    <t xml:space="preserve">Přesun hmot, trubní vedení plastová, otevř. výkop 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</si>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</sst>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1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8" xfId="1" applyFont="1" applyBorder="1" applyAlignment="1">
      <alignment horizontal="center" vertical="top"/>
    </xf>
    <xf numFmtId="49" fontId="17" fillId="0" borderId="58" xfId="1" applyNumberFormat="1" applyFont="1" applyBorder="1" applyAlignment="1">
      <alignment horizontal="left" vertical="top"/>
    </xf>
    <xf numFmtId="0" fontId="17" fillId="0" borderId="58" xfId="1" applyFont="1" applyBorder="1" applyAlignment="1">
      <alignment vertical="top" wrapText="1"/>
    </xf>
    <xf numFmtId="49" fontId="17" fillId="0" borderId="58" xfId="1" applyNumberFormat="1" applyFont="1" applyBorder="1" applyAlignment="1">
      <alignment horizontal="center" shrinkToFit="1"/>
    </xf>
    <xf numFmtId="4" fontId="17" fillId="0" borderId="58" xfId="1" applyNumberFormat="1" applyFont="1" applyBorder="1" applyAlignment="1">
      <alignment horizontal="right"/>
    </xf>
    <xf numFmtId="4" fontId="17" fillId="0" borderId="58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1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2" fillId="3" borderId="59" xfId="1" applyNumberFormat="1" applyFont="1" applyFill="1" applyBorder="1" applyAlignment="1">
      <alignment horizontal="left" wrapText="1"/>
    </xf>
    <xf numFmtId="49" fontId="23" fillId="0" borderId="60" xfId="0" applyNumberFormat="1" applyFont="1" applyBorder="1" applyAlignment="1">
      <alignment horizontal="left" wrapText="1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D26" sqref="D26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68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1</v>
      </c>
      <c r="D2" s="5" t="str">
        <f>Rekapitulace!G2</f>
        <v>VODA NA DVOŘE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72</v>
      </c>
      <c r="B5" s="18"/>
      <c r="C5" s="19" t="s">
        <v>73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70</v>
      </c>
      <c r="B7" s="25"/>
      <c r="C7" s="26" t="s">
        <v>71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192"/>
      <c r="D8" s="192"/>
      <c r="E8" s="193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192">
        <f>Projektant</f>
        <v>0</v>
      </c>
      <c r="D9" s="192"/>
      <c r="E9" s="193"/>
      <c r="F9" s="13"/>
      <c r="G9" s="34"/>
      <c r="H9" s="35"/>
    </row>
    <row r="10" spans="1:57" x14ac:dyDescent="0.2">
      <c r="A10" s="29" t="s">
        <v>14</v>
      </c>
      <c r="B10" s="13"/>
      <c r="C10" s="192"/>
      <c r="D10" s="192"/>
      <c r="E10" s="192"/>
      <c r="F10" s="36"/>
      <c r="G10" s="37"/>
      <c r="H10" s="38"/>
    </row>
    <row r="11" spans="1:57" ht="13.5" customHeight="1" x14ac:dyDescent="0.2">
      <c r="A11" s="29" t="s">
        <v>15</v>
      </c>
      <c r="B11" s="13"/>
      <c r="C11" s="192"/>
      <c r="D11" s="192"/>
      <c r="E11" s="192"/>
      <c r="F11" s="39" t="s">
        <v>16</v>
      </c>
      <c r="G11" s="40">
        <v>20400011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194"/>
      <c r="D12" s="194"/>
      <c r="E12" s="194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/>
      <c r="E15" s="58"/>
      <c r="F15" s="59"/>
      <c r="G15" s="56"/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/>
      <c r="E16" s="60"/>
      <c r="F16" s="61"/>
      <c r="G16" s="56"/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/>
      <c r="E17" s="60"/>
      <c r="F17" s="61"/>
      <c r="G17" s="56"/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/>
      <c r="E18" s="60"/>
      <c r="F18" s="61"/>
      <c r="G18" s="56"/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 x14ac:dyDescent="0.2">
      <c r="A20" s="64"/>
      <c r="B20" s="55"/>
      <c r="C20" s="56"/>
      <c r="D20" s="9"/>
      <c r="E20" s="60"/>
      <c r="F20" s="61"/>
      <c r="G20" s="56"/>
    </row>
    <row r="21" spans="1:7" ht="15.95" customHeight="1" x14ac:dyDescent="0.2">
      <c r="A21" s="64" t="s">
        <v>30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 x14ac:dyDescent="0.2">
      <c r="A22" s="65" t="s">
        <v>31</v>
      </c>
      <c r="B22" s="66"/>
      <c r="C22" s="56">
        <f>C19+C21</f>
        <v>0</v>
      </c>
      <c r="D22" s="9"/>
      <c r="E22" s="60"/>
      <c r="F22" s="61"/>
      <c r="G22" s="56"/>
    </row>
    <row r="23" spans="1:7" ht="15.95" customHeight="1" thickBot="1" x14ac:dyDescent="0.25">
      <c r="A23" s="195" t="s">
        <v>32</v>
      </c>
      <c r="B23" s="196"/>
      <c r="C23" s="67">
        <f>C22+G23</f>
        <v>0</v>
      </c>
      <c r="D23" s="68"/>
      <c r="E23" s="69"/>
      <c r="F23" s="70"/>
      <c r="G23" s="56"/>
    </row>
    <row r="24" spans="1:7" x14ac:dyDescent="0.2">
      <c r="A24" s="71" t="s">
        <v>33</v>
      </c>
      <c r="B24" s="72"/>
      <c r="C24" s="73"/>
      <c r="D24" s="72" t="s">
        <v>34</v>
      </c>
      <c r="E24" s="72"/>
      <c r="F24" s="74" t="s">
        <v>35</v>
      </c>
      <c r="G24" s="75"/>
    </row>
    <row r="25" spans="1:7" x14ac:dyDescent="0.2">
      <c r="A25" s="65" t="s">
        <v>36</v>
      </c>
      <c r="B25" s="66"/>
      <c r="C25" s="76"/>
      <c r="D25" s="66" t="s">
        <v>36</v>
      </c>
      <c r="E25" s="77"/>
      <c r="F25" s="78" t="s">
        <v>36</v>
      </c>
      <c r="G25" s="79"/>
    </row>
    <row r="26" spans="1:7" ht="37.5" customHeight="1" x14ac:dyDescent="0.2">
      <c r="A26" s="65" t="s">
        <v>37</v>
      </c>
      <c r="B26" s="80"/>
      <c r="C26" s="76"/>
      <c r="D26" s="66" t="s">
        <v>37</v>
      </c>
      <c r="E26" s="77"/>
      <c r="F26" s="78" t="s">
        <v>37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38</v>
      </c>
      <c r="B28" s="66"/>
      <c r="C28" s="76"/>
      <c r="D28" s="78" t="s">
        <v>39</v>
      </c>
      <c r="E28" s="76"/>
      <c r="F28" s="82" t="s">
        <v>39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40</v>
      </c>
      <c r="B30" s="86"/>
      <c r="C30" s="87">
        <v>21</v>
      </c>
      <c r="D30" s="86" t="s">
        <v>41</v>
      </c>
      <c r="E30" s="88"/>
      <c r="F30" s="187">
        <f>C23-F32</f>
        <v>0</v>
      </c>
      <c r="G30" s="188"/>
    </row>
    <row r="31" spans="1:7" x14ac:dyDescent="0.2">
      <c r="A31" s="85" t="s">
        <v>42</v>
      </c>
      <c r="B31" s="86"/>
      <c r="C31" s="87">
        <f>SazbaDPH1</f>
        <v>21</v>
      </c>
      <c r="D31" s="86" t="s">
        <v>43</v>
      </c>
      <c r="E31" s="88"/>
      <c r="F31" s="187">
        <f>ROUND(PRODUCT(F30,C31/100),0)</f>
        <v>0</v>
      </c>
      <c r="G31" s="188"/>
    </row>
    <row r="32" spans="1:7" x14ac:dyDescent="0.2">
      <c r="A32" s="85"/>
      <c r="B32" s="86"/>
      <c r="C32" s="87"/>
      <c r="D32" s="86"/>
      <c r="E32" s="88"/>
      <c r="F32" s="187"/>
      <c r="G32" s="188"/>
    </row>
    <row r="33" spans="1:8" x14ac:dyDescent="0.2">
      <c r="A33" s="85"/>
      <c r="B33" s="89"/>
      <c r="C33" s="90"/>
      <c r="D33" s="86"/>
      <c r="E33" s="61"/>
      <c r="F33" s="187"/>
      <c r="G33" s="188"/>
    </row>
    <row r="34" spans="1:8" s="94" customFormat="1" ht="19.5" customHeight="1" thickBot="1" x14ac:dyDescent="0.3">
      <c r="A34" s="91" t="s">
        <v>44</v>
      </c>
      <c r="B34" s="92"/>
      <c r="C34" s="92"/>
      <c r="D34" s="92"/>
      <c r="E34" s="93"/>
      <c r="F34" s="189">
        <f>ROUND(SUM(F30:F33),0)</f>
        <v>0</v>
      </c>
      <c r="G34" s="190"/>
    </row>
    <row r="36" spans="1:8" x14ac:dyDescent="0.2">
      <c r="A36" s="95" t="s">
        <v>45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191"/>
      <c r="C37" s="191"/>
      <c r="D37" s="191"/>
      <c r="E37" s="191"/>
      <c r="F37" s="191"/>
      <c r="G37" s="191"/>
      <c r="H37" t="s">
        <v>5</v>
      </c>
    </row>
    <row r="38" spans="1:8" ht="12.75" customHeight="1" x14ac:dyDescent="0.2">
      <c r="A38" s="96"/>
      <c r="B38" s="191"/>
      <c r="C38" s="191"/>
      <c r="D38" s="191"/>
      <c r="E38" s="191"/>
      <c r="F38" s="191"/>
      <c r="G38" s="191"/>
      <c r="H38" t="s">
        <v>5</v>
      </c>
    </row>
    <row r="39" spans="1:8" x14ac:dyDescent="0.2">
      <c r="A39" s="96"/>
      <c r="B39" s="191"/>
      <c r="C39" s="191"/>
      <c r="D39" s="191"/>
      <c r="E39" s="191"/>
      <c r="F39" s="191"/>
      <c r="G39" s="191"/>
      <c r="H39" t="s">
        <v>5</v>
      </c>
    </row>
    <row r="40" spans="1:8" x14ac:dyDescent="0.2">
      <c r="A40" s="96"/>
      <c r="B40" s="191"/>
      <c r="C40" s="191"/>
      <c r="D40" s="191"/>
      <c r="E40" s="191"/>
      <c r="F40" s="191"/>
      <c r="G40" s="191"/>
      <c r="H40" t="s">
        <v>5</v>
      </c>
    </row>
    <row r="41" spans="1:8" x14ac:dyDescent="0.2">
      <c r="A41" s="96"/>
      <c r="B41" s="191"/>
      <c r="C41" s="191"/>
      <c r="D41" s="191"/>
      <c r="E41" s="191"/>
      <c r="F41" s="191"/>
      <c r="G41" s="191"/>
      <c r="H41" t="s">
        <v>5</v>
      </c>
    </row>
    <row r="42" spans="1:8" x14ac:dyDescent="0.2">
      <c r="A42" s="96"/>
      <c r="B42" s="191"/>
      <c r="C42" s="191"/>
      <c r="D42" s="191"/>
      <c r="E42" s="191"/>
      <c r="F42" s="191"/>
      <c r="G42" s="191"/>
      <c r="H42" t="s">
        <v>5</v>
      </c>
    </row>
    <row r="43" spans="1:8" x14ac:dyDescent="0.2">
      <c r="A43" s="96"/>
      <c r="B43" s="191"/>
      <c r="C43" s="191"/>
      <c r="D43" s="191"/>
      <c r="E43" s="191"/>
      <c r="F43" s="191"/>
      <c r="G43" s="191"/>
      <c r="H43" t="s">
        <v>5</v>
      </c>
    </row>
    <row r="44" spans="1:8" x14ac:dyDescent="0.2">
      <c r="A44" s="96"/>
      <c r="B44" s="191"/>
      <c r="C44" s="191"/>
      <c r="D44" s="191"/>
      <c r="E44" s="191"/>
      <c r="F44" s="191"/>
      <c r="G44" s="191"/>
      <c r="H44" t="s">
        <v>5</v>
      </c>
    </row>
    <row r="45" spans="1:8" ht="0.75" customHeight="1" x14ac:dyDescent="0.2">
      <c r="A45" s="96"/>
      <c r="B45" s="191"/>
      <c r="C45" s="191"/>
      <c r="D45" s="191"/>
      <c r="E45" s="191"/>
      <c r="F45" s="191"/>
      <c r="G45" s="191"/>
      <c r="H45" t="s">
        <v>5</v>
      </c>
    </row>
    <row r="46" spans="1:8" x14ac:dyDescent="0.2">
      <c r="B46" s="186"/>
      <c r="C46" s="186"/>
      <c r="D46" s="186"/>
      <c r="E46" s="186"/>
      <c r="F46" s="186"/>
      <c r="G46" s="186"/>
    </row>
    <row r="47" spans="1:8" x14ac:dyDescent="0.2">
      <c r="B47" s="186"/>
      <c r="C47" s="186"/>
      <c r="D47" s="186"/>
      <c r="E47" s="186"/>
      <c r="F47" s="186"/>
      <c r="G47" s="186"/>
    </row>
    <row r="48" spans="1:8" x14ac:dyDescent="0.2">
      <c r="B48" s="186"/>
      <c r="C48" s="186"/>
      <c r="D48" s="186"/>
      <c r="E48" s="186"/>
      <c r="F48" s="186"/>
      <c r="G48" s="186"/>
    </row>
    <row r="49" spans="2:7" x14ac:dyDescent="0.2">
      <c r="B49" s="186"/>
      <c r="C49" s="186"/>
      <c r="D49" s="186"/>
      <c r="E49" s="186"/>
      <c r="F49" s="186"/>
      <c r="G49" s="186"/>
    </row>
    <row r="50" spans="2:7" x14ac:dyDescent="0.2">
      <c r="B50" s="186"/>
      <c r="C50" s="186"/>
      <c r="D50" s="186"/>
      <c r="E50" s="186"/>
      <c r="F50" s="186"/>
      <c r="G50" s="186"/>
    </row>
    <row r="51" spans="2:7" x14ac:dyDescent="0.2">
      <c r="B51" s="186"/>
      <c r="C51" s="186"/>
      <c r="D51" s="186"/>
      <c r="E51" s="186"/>
      <c r="F51" s="186"/>
      <c r="G51" s="186"/>
    </row>
    <row r="52" spans="2:7" x14ac:dyDescent="0.2">
      <c r="B52" s="186"/>
      <c r="C52" s="186"/>
      <c r="D52" s="186"/>
      <c r="E52" s="186"/>
      <c r="F52" s="186"/>
      <c r="G52" s="186"/>
    </row>
    <row r="53" spans="2:7" x14ac:dyDescent="0.2">
      <c r="B53" s="186"/>
      <c r="C53" s="186"/>
      <c r="D53" s="186"/>
      <c r="E53" s="186"/>
      <c r="F53" s="186"/>
      <c r="G53" s="186"/>
    </row>
    <row r="54" spans="2:7" x14ac:dyDescent="0.2">
      <c r="B54" s="186"/>
      <c r="C54" s="186"/>
      <c r="D54" s="186"/>
      <c r="E54" s="186"/>
      <c r="F54" s="186"/>
      <c r="G54" s="186"/>
    </row>
    <row r="55" spans="2:7" x14ac:dyDescent="0.2">
      <c r="B55" s="186"/>
      <c r="C55" s="186"/>
      <c r="D55" s="186"/>
      <c r="E55" s="186"/>
      <c r="F55" s="186"/>
      <c r="G55" s="186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63"/>
  <sheetViews>
    <sheetView workbookViewId="0">
      <selection activeCell="A15" sqref="A15:I2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97" t="s">
        <v>46</v>
      </c>
      <c r="B1" s="198"/>
      <c r="C1" s="97" t="str">
        <f>CONCATENATE(cislostavby," ",nazevstavby)</f>
        <v>20400011 Rekonstrukce a přístavba Rychty Krásensko</v>
      </c>
      <c r="D1" s="98"/>
      <c r="E1" s="99"/>
      <c r="F1" s="98"/>
      <c r="G1" s="100" t="s">
        <v>47</v>
      </c>
      <c r="H1" s="101" t="s">
        <v>65</v>
      </c>
      <c r="I1" s="102"/>
    </row>
    <row r="2" spans="1:9" ht="13.5" thickBot="1" x14ac:dyDescent="0.25">
      <c r="A2" s="199" t="s">
        <v>48</v>
      </c>
      <c r="B2" s="200"/>
      <c r="C2" s="103" t="str">
        <f>CONCATENATE(cisloobjektu," ",nazevobjektu)</f>
        <v>IO01 venkovní areálová voda</v>
      </c>
      <c r="D2" s="104"/>
      <c r="E2" s="105"/>
      <c r="F2" s="104"/>
      <c r="G2" s="201" t="s">
        <v>74</v>
      </c>
      <c r="H2" s="202"/>
      <c r="I2" s="203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49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50</v>
      </c>
      <c r="C6" s="110"/>
      <c r="D6" s="111"/>
      <c r="E6" s="112" t="s">
        <v>51</v>
      </c>
      <c r="F6" s="113" t="s">
        <v>52</v>
      </c>
      <c r="G6" s="113" t="s">
        <v>53</v>
      </c>
      <c r="H6" s="113" t="s">
        <v>54</v>
      </c>
      <c r="I6" s="114" t="s">
        <v>30</v>
      </c>
    </row>
    <row r="7" spans="1:9" s="35" customFormat="1" x14ac:dyDescent="0.2">
      <c r="A7" s="182" t="str">
        <f>Položky!B7</f>
        <v>1</v>
      </c>
      <c r="B7" s="115" t="str">
        <f>Položky!C7</f>
        <v>Zemní práce</v>
      </c>
      <c r="C7" s="66"/>
      <c r="D7" s="116"/>
      <c r="E7" s="183">
        <f>Položky!BA29</f>
        <v>0</v>
      </c>
      <c r="F7" s="184">
        <f>Položky!BB29</f>
        <v>0</v>
      </c>
      <c r="G7" s="184">
        <f>Položky!BC29</f>
        <v>0</v>
      </c>
      <c r="H7" s="184">
        <f>Položky!BD29</f>
        <v>0</v>
      </c>
      <c r="I7" s="185">
        <f>Položky!BE29</f>
        <v>0</v>
      </c>
    </row>
    <row r="8" spans="1:9" s="35" customFormat="1" x14ac:dyDescent="0.2">
      <c r="A8" s="182" t="str">
        <f>Položky!B30</f>
        <v>45</v>
      </c>
      <c r="B8" s="115" t="str">
        <f>Položky!C30</f>
        <v>Podkladní a vedlejší konstrukce</v>
      </c>
      <c r="C8" s="66"/>
      <c r="D8" s="116"/>
      <c r="E8" s="183">
        <f>Položky!BA34</f>
        <v>0</v>
      </c>
      <c r="F8" s="184">
        <f>Položky!BB34</f>
        <v>0</v>
      </c>
      <c r="G8" s="184">
        <f>Položky!BC34</f>
        <v>0</v>
      </c>
      <c r="H8" s="184">
        <f>Položky!BD34</f>
        <v>0</v>
      </c>
      <c r="I8" s="185">
        <f>Položky!BE34</f>
        <v>0</v>
      </c>
    </row>
    <row r="9" spans="1:9" s="35" customFormat="1" x14ac:dyDescent="0.2">
      <c r="A9" s="182" t="str">
        <f>Položky!B35</f>
        <v>8</v>
      </c>
      <c r="B9" s="115" t="str">
        <f>Položky!C35</f>
        <v>Trubní vedení</v>
      </c>
      <c r="C9" s="66"/>
      <c r="D9" s="116"/>
      <c r="E9" s="183">
        <f>Položky!BA46</f>
        <v>0</v>
      </c>
      <c r="F9" s="184">
        <f>Položky!BB46</f>
        <v>0</v>
      </c>
      <c r="G9" s="184">
        <f>Položky!BC46</f>
        <v>0</v>
      </c>
      <c r="H9" s="184">
        <f>Položky!BD46</f>
        <v>0</v>
      </c>
      <c r="I9" s="185">
        <f>Položky!BE46</f>
        <v>0</v>
      </c>
    </row>
    <row r="10" spans="1:9" s="35" customFormat="1" x14ac:dyDescent="0.2">
      <c r="A10" s="182" t="str">
        <f>Položky!B47</f>
        <v>87</v>
      </c>
      <c r="B10" s="115" t="str">
        <f>Položky!C47</f>
        <v>Potrubí z trub z plastických hmot</v>
      </c>
      <c r="C10" s="66"/>
      <c r="D10" s="116"/>
      <c r="E10" s="183">
        <f>Položky!BA52</f>
        <v>0</v>
      </c>
      <c r="F10" s="184">
        <f>Položky!BB52</f>
        <v>0</v>
      </c>
      <c r="G10" s="184">
        <f>Položky!BC52</f>
        <v>0</v>
      </c>
      <c r="H10" s="184">
        <f>Položky!BD52</f>
        <v>0</v>
      </c>
      <c r="I10" s="185">
        <f>Položky!BE52</f>
        <v>0</v>
      </c>
    </row>
    <row r="11" spans="1:9" s="35" customFormat="1" x14ac:dyDescent="0.2">
      <c r="A11" s="182" t="str">
        <f>Položky!B53</f>
        <v>89</v>
      </c>
      <c r="B11" s="115" t="str">
        <f>Položky!C53</f>
        <v>Ostatní konstrukce na trubním vedení</v>
      </c>
      <c r="C11" s="66"/>
      <c r="D11" s="116"/>
      <c r="E11" s="183">
        <f>Položky!BA56</f>
        <v>0</v>
      </c>
      <c r="F11" s="184">
        <f>Položky!BB56</f>
        <v>0</v>
      </c>
      <c r="G11" s="184">
        <f>Položky!BC56</f>
        <v>0</v>
      </c>
      <c r="H11" s="184">
        <f>Položky!BD56</f>
        <v>0</v>
      </c>
      <c r="I11" s="185">
        <f>Položky!BE56</f>
        <v>0</v>
      </c>
    </row>
    <row r="12" spans="1:9" s="35" customFormat="1" ht="13.5" thickBot="1" x14ac:dyDescent="0.25">
      <c r="A12" s="182" t="str">
        <f>Položky!B57</f>
        <v>99</v>
      </c>
      <c r="B12" s="115" t="str">
        <f>Položky!C57</f>
        <v>Staveništní přesun hmot</v>
      </c>
      <c r="C12" s="66"/>
      <c r="D12" s="116"/>
      <c r="E12" s="183">
        <f>Položky!BA59</f>
        <v>0</v>
      </c>
      <c r="F12" s="184">
        <f>Položky!BB59</f>
        <v>0</v>
      </c>
      <c r="G12" s="184">
        <f>Položky!BC59</f>
        <v>0</v>
      </c>
      <c r="H12" s="184">
        <f>Položky!BD59</f>
        <v>0</v>
      </c>
      <c r="I12" s="185">
        <f>Položky!BE59</f>
        <v>0</v>
      </c>
    </row>
    <row r="13" spans="1:9" s="123" customFormat="1" ht="13.5" thickBot="1" x14ac:dyDescent="0.25">
      <c r="A13" s="117"/>
      <c r="B13" s="118" t="s">
        <v>55</v>
      </c>
      <c r="C13" s="118"/>
      <c r="D13" s="119"/>
      <c r="E13" s="120">
        <f>SUM(E7:E12)</f>
        <v>0</v>
      </c>
      <c r="F13" s="121">
        <f>SUM(F7:F12)</f>
        <v>0</v>
      </c>
      <c r="G13" s="121">
        <f>SUM(G7:G12)</f>
        <v>0</v>
      </c>
      <c r="H13" s="121">
        <f>SUM(H7:H12)</f>
        <v>0</v>
      </c>
      <c r="I13" s="122">
        <f>SUM(I7:I12)</f>
        <v>0</v>
      </c>
    </row>
    <row r="14" spans="1:9" x14ac:dyDescent="0.2">
      <c r="A14" s="66"/>
      <c r="B14" s="66"/>
      <c r="C14" s="66"/>
      <c r="D14" s="66"/>
      <c r="E14" s="66"/>
      <c r="F14" s="66"/>
      <c r="G14" s="66"/>
      <c r="H14" s="66"/>
      <c r="I14" s="66"/>
    </row>
    <row r="15" spans="1:9" x14ac:dyDescent="0.2">
      <c r="F15" s="124"/>
      <c r="G15" s="125"/>
      <c r="H15" s="125"/>
      <c r="I15" s="126"/>
    </row>
    <row r="16" spans="1:9" x14ac:dyDescent="0.2">
      <c r="F16" s="124"/>
      <c r="G16" s="125"/>
      <c r="H16" s="125"/>
      <c r="I16" s="126"/>
    </row>
    <row r="17" spans="6:9" x14ac:dyDescent="0.2">
      <c r="F17" s="124"/>
      <c r="G17" s="125"/>
      <c r="H17" s="125"/>
      <c r="I17" s="126"/>
    </row>
    <row r="18" spans="6:9" x14ac:dyDescent="0.2">
      <c r="F18" s="124"/>
      <c r="G18" s="125"/>
      <c r="H18" s="125"/>
      <c r="I18" s="126"/>
    </row>
    <row r="19" spans="6:9" x14ac:dyDescent="0.2">
      <c r="F19" s="124"/>
      <c r="G19" s="125"/>
      <c r="H19" s="125"/>
      <c r="I19" s="126"/>
    </row>
    <row r="20" spans="6:9" x14ac:dyDescent="0.2">
      <c r="F20" s="124"/>
      <c r="G20" s="125"/>
      <c r="H20" s="125"/>
      <c r="I20" s="126"/>
    </row>
    <row r="21" spans="6:9" x14ac:dyDescent="0.2">
      <c r="F21" s="124"/>
      <c r="G21" s="125"/>
      <c r="H21" s="125"/>
      <c r="I21" s="126"/>
    </row>
    <row r="22" spans="6:9" x14ac:dyDescent="0.2">
      <c r="F22" s="124"/>
      <c r="G22" s="125"/>
      <c r="H22" s="125"/>
      <c r="I22" s="126"/>
    </row>
    <row r="23" spans="6:9" x14ac:dyDescent="0.2">
      <c r="F23" s="124"/>
      <c r="G23" s="125"/>
      <c r="H23" s="125"/>
      <c r="I23" s="126"/>
    </row>
    <row r="24" spans="6:9" x14ac:dyDescent="0.2">
      <c r="F24" s="124"/>
      <c r="G24" s="125"/>
      <c r="H24" s="125"/>
      <c r="I24" s="126"/>
    </row>
    <row r="25" spans="6:9" x14ac:dyDescent="0.2">
      <c r="F25" s="124"/>
      <c r="G25" s="125"/>
      <c r="H25" s="125"/>
      <c r="I25" s="126"/>
    </row>
    <row r="26" spans="6:9" x14ac:dyDescent="0.2">
      <c r="F26" s="124"/>
      <c r="G26" s="125"/>
      <c r="H26" s="125"/>
      <c r="I26" s="126"/>
    </row>
    <row r="27" spans="6:9" x14ac:dyDescent="0.2">
      <c r="F27" s="124"/>
      <c r="G27" s="125"/>
      <c r="H27" s="125"/>
      <c r="I27" s="126"/>
    </row>
    <row r="28" spans="6:9" x14ac:dyDescent="0.2">
      <c r="F28" s="124"/>
      <c r="G28" s="125"/>
      <c r="H28" s="125"/>
      <c r="I28" s="126"/>
    </row>
    <row r="29" spans="6:9" x14ac:dyDescent="0.2">
      <c r="F29" s="124"/>
      <c r="G29" s="125"/>
      <c r="H29" s="125"/>
      <c r="I29" s="126"/>
    </row>
    <row r="30" spans="6:9" x14ac:dyDescent="0.2">
      <c r="F30" s="124"/>
      <c r="G30" s="125"/>
      <c r="H30" s="125"/>
      <c r="I30" s="126"/>
    </row>
    <row r="31" spans="6:9" x14ac:dyDescent="0.2">
      <c r="F31" s="124"/>
      <c r="G31" s="125"/>
      <c r="H31" s="125"/>
      <c r="I31" s="126"/>
    </row>
    <row r="32" spans="6:9" x14ac:dyDescent="0.2">
      <c r="F32" s="124"/>
      <c r="G32" s="125"/>
      <c r="H32" s="125"/>
      <c r="I32" s="126"/>
    </row>
    <row r="33" spans="6:9" x14ac:dyDescent="0.2">
      <c r="F33" s="124"/>
      <c r="G33" s="125"/>
      <c r="H33" s="125"/>
      <c r="I33" s="126"/>
    </row>
    <row r="34" spans="6:9" x14ac:dyDescent="0.2">
      <c r="F34" s="124"/>
      <c r="G34" s="125"/>
      <c r="H34" s="125"/>
      <c r="I34" s="126"/>
    </row>
    <row r="35" spans="6:9" x14ac:dyDescent="0.2">
      <c r="F35" s="124"/>
      <c r="G35" s="125"/>
      <c r="H35" s="125"/>
      <c r="I35" s="126"/>
    </row>
    <row r="36" spans="6:9" x14ac:dyDescent="0.2">
      <c r="F36" s="124"/>
      <c r="G36" s="125"/>
      <c r="H36" s="125"/>
      <c r="I36" s="126"/>
    </row>
    <row r="37" spans="6:9" x14ac:dyDescent="0.2">
      <c r="F37" s="124"/>
      <c r="G37" s="125"/>
      <c r="H37" s="125"/>
      <c r="I37" s="126"/>
    </row>
    <row r="38" spans="6:9" x14ac:dyDescent="0.2">
      <c r="F38" s="124"/>
      <c r="G38" s="125"/>
      <c r="H38" s="125"/>
      <c r="I38" s="126"/>
    </row>
    <row r="39" spans="6:9" x14ac:dyDescent="0.2">
      <c r="F39" s="124"/>
      <c r="G39" s="125"/>
      <c r="H39" s="125"/>
      <c r="I39" s="126"/>
    </row>
    <row r="40" spans="6:9" x14ac:dyDescent="0.2">
      <c r="F40" s="124"/>
      <c r="G40" s="125"/>
      <c r="H40" s="125"/>
      <c r="I40" s="126"/>
    </row>
    <row r="41" spans="6:9" x14ac:dyDescent="0.2">
      <c r="F41" s="124"/>
      <c r="G41" s="125"/>
      <c r="H41" s="125"/>
      <c r="I41" s="126"/>
    </row>
    <row r="42" spans="6:9" x14ac:dyDescent="0.2">
      <c r="F42" s="124"/>
      <c r="G42" s="125"/>
      <c r="H42" s="125"/>
      <c r="I42" s="126"/>
    </row>
    <row r="43" spans="6:9" x14ac:dyDescent="0.2">
      <c r="F43" s="124"/>
      <c r="G43" s="125"/>
      <c r="H43" s="125"/>
      <c r="I43" s="126"/>
    </row>
    <row r="44" spans="6:9" x14ac:dyDescent="0.2">
      <c r="F44" s="124"/>
      <c r="G44" s="125"/>
      <c r="H44" s="125"/>
      <c r="I44" s="126"/>
    </row>
    <row r="45" spans="6:9" x14ac:dyDescent="0.2">
      <c r="F45" s="124"/>
      <c r="G45" s="125"/>
      <c r="H45" s="125"/>
      <c r="I45" s="126"/>
    </row>
    <row r="46" spans="6:9" x14ac:dyDescent="0.2">
      <c r="F46" s="124"/>
      <c r="G46" s="125"/>
      <c r="H46" s="125"/>
      <c r="I46" s="126"/>
    </row>
    <row r="47" spans="6:9" x14ac:dyDescent="0.2">
      <c r="F47" s="124"/>
      <c r="G47" s="125"/>
      <c r="H47" s="125"/>
      <c r="I47" s="126"/>
    </row>
    <row r="48" spans="6:9" x14ac:dyDescent="0.2">
      <c r="F48" s="124"/>
      <c r="G48" s="125"/>
      <c r="H48" s="125"/>
      <c r="I48" s="126"/>
    </row>
    <row r="49" spans="6:9" x14ac:dyDescent="0.2">
      <c r="F49" s="124"/>
      <c r="G49" s="125"/>
      <c r="H49" s="125"/>
      <c r="I49" s="126"/>
    </row>
    <row r="50" spans="6:9" x14ac:dyDescent="0.2">
      <c r="F50" s="124"/>
      <c r="G50" s="125"/>
      <c r="H50" s="125"/>
      <c r="I50" s="126"/>
    </row>
    <row r="51" spans="6:9" x14ac:dyDescent="0.2">
      <c r="F51" s="124"/>
      <c r="G51" s="125"/>
      <c r="H51" s="125"/>
      <c r="I51" s="126"/>
    </row>
    <row r="52" spans="6:9" x14ac:dyDescent="0.2">
      <c r="F52" s="124"/>
      <c r="G52" s="125"/>
      <c r="H52" s="125"/>
      <c r="I52" s="126"/>
    </row>
    <row r="53" spans="6:9" x14ac:dyDescent="0.2">
      <c r="F53" s="124"/>
      <c r="G53" s="125"/>
      <c r="H53" s="125"/>
      <c r="I53" s="126"/>
    </row>
    <row r="54" spans="6:9" x14ac:dyDescent="0.2">
      <c r="F54" s="124"/>
      <c r="G54" s="125"/>
      <c r="H54" s="125"/>
      <c r="I54" s="126"/>
    </row>
    <row r="55" spans="6:9" x14ac:dyDescent="0.2">
      <c r="F55" s="124"/>
      <c r="G55" s="125"/>
      <c r="H55" s="125"/>
      <c r="I55" s="126"/>
    </row>
    <row r="56" spans="6:9" x14ac:dyDescent="0.2">
      <c r="F56" s="124"/>
      <c r="G56" s="125"/>
      <c r="H56" s="125"/>
      <c r="I56" s="126"/>
    </row>
    <row r="57" spans="6:9" x14ac:dyDescent="0.2">
      <c r="F57" s="124"/>
      <c r="G57" s="125"/>
      <c r="H57" s="125"/>
      <c r="I57" s="126"/>
    </row>
    <row r="58" spans="6:9" x14ac:dyDescent="0.2">
      <c r="F58" s="124"/>
      <c r="G58" s="125"/>
      <c r="H58" s="125"/>
      <c r="I58" s="126"/>
    </row>
    <row r="59" spans="6:9" x14ac:dyDescent="0.2">
      <c r="F59" s="124"/>
      <c r="G59" s="125"/>
      <c r="H59" s="125"/>
      <c r="I59" s="126"/>
    </row>
    <row r="60" spans="6:9" x14ac:dyDescent="0.2">
      <c r="F60" s="124"/>
      <c r="G60" s="125"/>
      <c r="H60" s="125"/>
      <c r="I60" s="126"/>
    </row>
    <row r="61" spans="6:9" x14ac:dyDescent="0.2">
      <c r="F61" s="124"/>
      <c r="G61" s="125"/>
      <c r="H61" s="125"/>
      <c r="I61" s="126"/>
    </row>
    <row r="62" spans="6:9" x14ac:dyDescent="0.2">
      <c r="F62" s="124"/>
      <c r="G62" s="125"/>
      <c r="H62" s="125"/>
      <c r="I62" s="126"/>
    </row>
    <row r="63" spans="6:9" x14ac:dyDescent="0.2">
      <c r="F63" s="124"/>
      <c r="G63" s="125"/>
      <c r="H63" s="125"/>
      <c r="I63" s="126"/>
    </row>
  </sheetData>
  <mergeCells count="3">
    <mergeCell ref="A1:B1"/>
    <mergeCell ref="A2:B2"/>
    <mergeCell ref="G2:I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32"/>
  <sheetViews>
    <sheetView showGridLines="0" showZeros="0" zoomScaleNormal="100" workbookViewId="0">
      <selection activeCell="A59" sqref="A59:IV61"/>
    </sheetView>
  </sheetViews>
  <sheetFormatPr defaultRowHeight="12.75" x14ac:dyDescent="0.2"/>
  <cols>
    <col min="1" max="1" width="4.42578125" style="127" customWidth="1"/>
    <col min="2" max="2" width="11.5703125" style="127" customWidth="1"/>
    <col min="3" max="3" width="40.42578125" style="127" customWidth="1"/>
    <col min="4" max="4" width="5.5703125" style="127" customWidth="1"/>
    <col min="5" max="5" width="8.5703125" style="176" customWidth="1"/>
    <col min="6" max="6" width="9.85546875" style="127" customWidth="1"/>
    <col min="7" max="7" width="13.85546875" style="127" customWidth="1"/>
    <col min="8" max="11" width="9.140625" style="127"/>
    <col min="12" max="12" width="75.42578125" style="127" customWidth="1"/>
    <col min="13" max="13" width="45.28515625" style="127" customWidth="1"/>
    <col min="14" max="16384" width="9.140625" style="127"/>
  </cols>
  <sheetData>
    <row r="1" spans="1:104" ht="15.75" x14ac:dyDescent="0.25">
      <c r="A1" s="209" t="s">
        <v>69</v>
      </c>
      <c r="B1" s="209"/>
      <c r="C1" s="209"/>
      <c r="D1" s="209"/>
      <c r="E1" s="209"/>
      <c r="F1" s="209"/>
      <c r="G1" s="209"/>
    </row>
    <row r="2" spans="1:104" ht="14.25" customHeight="1" thickBot="1" x14ac:dyDescent="0.25">
      <c r="A2" s="128"/>
      <c r="B2" s="129"/>
      <c r="C2" s="130"/>
      <c r="D2" s="130"/>
      <c r="E2" s="131"/>
      <c r="F2" s="130"/>
      <c r="G2" s="130"/>
    </row>
    <row r="3" spans="1:104" ht="13.5" thickTop="1" x14ac:dyDescent="0.2">
      <c r="A3" s="197" t="s">
        <v>46</v>
      </c>
      <c r="B3" s="198"/>
      <c r="C3" s="97" t="str">
        <f>CONCATENATE(cislostavby," ",nazevstavby)</f>
        <v>20400011 Rekonstrukce a přístavba Rychty Krásensko</v>
      </c>
      <c r="D3" s="132"/>
      <c r="E3" s="133" t="s">
        <v>56</v>
      </c>
      <c r="F3" s="134" t="str">
        <f>Rekapitulace!H1</f>
        <v>1</v>
      </c>
      <c r="G3" s="135"/>
    </row>
    <row r="4" spans="1:104" ht="13.5" thickBot="1" x14ac:dyDescent="0.25">
      <c r="A4" s="210" t="s">
        <v>48</v>
      </c>
      <c r="B4" s="200"/>
      <c r="C4" s="103" t="str">
        <f>CONCATENATE(cisloobjektu," ",nazevobjektu)</f>
        <v>IO01 venkovní areálová voda</v>
      </c>
      <c r="D4" s="136"/>
      <c r="E4" s="211" t="str">
        <f>Rekapitulace!G2</f>
        <v>VODA NA DVOŘE</v>
      </c>
      <c r="F4" s="212"/>
      <c r="G4" s="213"/>
    </row>
    <row r="5" spans="1:104" ht="13.5" thickTop="1" x14ac:dyDescent="0.2">
      <c r="A5" s="137"/>
      <c r="B5" s="128"/>
      <c r="C5" s="128"/>
      <c r="D5" s="128"/>
      <c r="E5" s="138"/>
      <c r="F5" s="128"/>
      <c r="G5" s="139"/>
    </row>
    <row r="6" spans="1:104" x14ac:dyDescent="0.2">
      <c r="A6" s="140" t="s">
        <v>57</v>
      </c>
      <c r="B6" s="141" t="s">
        <v>58</v>
      </c>
      <c r="C6" s="141" t="s">
        <v>59</v>
      </c>
      <c r="D6" s="141" t="s">
        <v>60</v>
      </c>
      <c r="E6" s="142" t="s">
        <v>61</v>
      </c>
      <c r="F6" s="141" t="s">
        <v>62</v>
      </c>
      <c r="G6" s="143" t="s">
        <v>63</v>
      </c>
    </row>
    <row r="7" spans="1:104" x14ac:dyDescent="0.2">
      <c r="A7" s="144" t="s">
        <v>64</v>
      </c>
      <c r="B7" s="145" t="s">
        <v>65</v>
      </c>
      <c r="C7" s="146" t="s">
        <v>66</v>
      </c>
      <c r="D7" s="147"/>
      <c r="E7" s="148"/>
      <c r="F7" s="148"/>
      <c r="G7" s="149"/>
      <c r="H7" s="150"/>
      <c r="I7" s="150"/>
      <c r="O7" s="151">
        <v>1</v>
      </c>
    </row>
    <row r="8" spans="1:104" x14ac:dyDescent="0.2">
      <c r="A8" s="152">
        <v>1</v>
      </c>
      <c r="B8" s="153" t="s">
        <v>75</v>
      </c>
      <c r="C8" s="154" t="s">
        <v>76</v>
      </c>
      <c r="D8" s="155" t="s">
        <v>77</v>
      </c>
      <c r="E8" s="156">
        <v>5</v>
      </c>
      <c r="F8" s="156">
        <v>0</v>
      </c>
      <c r="G8" s="157">
        <f>E8*F8</f>
        <v>0</v>
      </c>
      <c r="O8" s="151">
        <v>2</v>
      </c>
      <c r="AA8" s="127">
        <v>1</v>
      </c>
      <c r="AB8" s="127">
        <v>1</v>
      </c>
      <c r="AC8" s="127">
        <v>1</v>
      </c>
      <c r="AZ8" s="127">
        <v>1</v>
      </c>
      <c r="BA8" s="127">
        <f>IF(AZ8=1,G8,0)</f>
        <v>0</v>
      </c>
      <c r="BB8" s="127">
        <f>IF(AZ8=2,G8,0)</f>
        <v>0</v>
      </c>
      <c r="BC8" s="127">
        <f>IF(AZ8=3,G8,0)</f>
        <v>0</v>
      </c>
      <c r="BD8" s="127">
        <f>IF(AZ8=4,G8,0)</f>
        <v>0</v>
      </c>
      <c r="BE8" s="127">
        <f>IF(AZ8=5,G8,0)</f>
        <v>0</v>
      </c>
      <c r="CA8" s="158">
        <v>1</v>
      </c>
      <c r="CB8" s="158">
        <v>1</v>
      </c>
      <c r="CZ8" s="127">
        <v>6.0999999999999999E-2</v>
      </c>
    </row>
    <row r="9" spans="1:104" x14ac:dyDescent="0.2">
      <c r="A9" s="159"/>
      <c r="B9" s="160"/>
      <c r="C9" s="206" t="s">
        <v>78</v>
      </c>
      <c r="D9" s="207"/>
      <c r="E9" s="207"/>
      <c r="F9" s="207"/>
      <c r="G9" s="208"/>
      <c r="L9" s="161" t="s">
        <v>78</v>
      </c>
      <c r="O9" s="151">
        <v>3</v>
      </c>
    </row>
    <row r="10" spans="1:104" x14ac:dyDescent="0.2">
      <c r="A10" s="152">
        <v>2</v>
      </c>
      <c r="B10" s="153" t="s">
        <v>79</v>
      </c>
      <c r="C10" s="154" t="s">
        <v>80</v>
      </c>
      <c r="D10" s="155" t="s">
        <v>81</v>
      </c>
      <c r="E10" s="156">
        <v>10</v>
      </c>
      <c r="F10" s="156">
        <v>0</v>
      </c>
      <c r="G10" s="157">
        <f>E10*F10</f>
        <v>0</v>
      </c>
      <c r="O10" s="151">
        <v>2</v>
      </c>
      <c r="AA10" s="127">
        <v>1</v>
      </c>
      <c r="AB10" s="127">
        <v>1</v>
      </c>
      <c r="AC10" s="127">
        <v>1</v>
      </c>
      <c r="AZ10" s="127">
        <v>1</v>
      </c>
      <c r="BA10" s="127">
        <f>IF(AZ10=1,G10,0)</f>
        <v>0</v>
      </c>
      <c r="BB10" s="127">
        <f>IF(AZ10=2,G10,0)</f>
        <v>0</v>
      </c>
      <c r="BC10" s="127">
        <f>IF(AZ10=3,G10,0)</f>
        <v>0</v>
      </c>
      <c r="BD10" s="127">
        <f>IF(AZ10=4,G10,0)</f>
        <v>0</v>
      </c>
      <c r="BE10" s="127">
        <f>IF(AZ10=5,G10,0)</f>
        <v>0</v>
      </c>
      <c r="CA10" s="158">
        <v>1</v>
      </c>
      <c r="CB10" s="158">
        <v>1</v>
      </c>
      <c r="CZ10" s="127">
        <v>0</v>
      </c>
    </row>
    <row r="11" spans="1:104" x14ac:dyDescent="0.2">
      <c r="A11" s="159"/>
      <c r="B11" s="160"/>
      <c r="C11" s="206" t="s">
        <v>82</v>
      </c>
      <c r="D11" s="207"/>
      <c r="E11" s="207"/>
      <c r="F11" s="207"/>
      <c r="G11" s="208"/>
      <c r="L11" s="161" t="s">
        <v>82</v>
      </c>
      <c r="O11" s="151">
        <v>3</v>
      </c>
    </row>
    <row r="12" spans="1:104" x14ac:dyDescent="0.2">
      <c r="A12" s="152">
        <v>3</v>
      </c>
      <c r="B12" s="153" t="s">
        <v>83</v>
      </c>
      <c r="C12" s="154" t="s">
        <v>84</v>
      </c>
      <c r="D12" s="155" t="s">
        <v>81</v>
      </c>
      <c r="E12" s="156">
        <v>30</v>
      </c>
      <c r="F12" s="156">
        <v>0</v>
      </c>
      <c r="G12" s="157">
        <f>E12*F12</f>
        <v>0</v>
      </c>
      <c r="O12" s="151">
        <v>2</v>
      </c>
      <c r="AA12" s="127">
        <v>1</v>
      </c>
      <c r="AB12" s="127">
        <v>1</v>
      </c>
      <c r="AC12" s="127">
        <v>1</v>
      </c>
      <c r="AZ12" s="127">
        <v>1</v>
      </c>
      <c r="BA12" s="127">
        <f>IF(AZ12=1,G12,0)</f>
        <v>0</v>
      </c>
      <c r="BB12" s="127">
        <f>IF(AZ12=2,G12,0)</f>
        <v>0</v>
      </c>
      <c r="BC12" s="127">
        <f>IF(AZ12=3,G12,0)</f>
        <v>0</v>
      </c>
      <c r="BD12" s="127">
        <f>IF(AZ12=4,G12,0)</f>
        <v>0</v>
      </c>
      <c r="BE12" s="127">
        <f>IF(AZ12=5,G12,0)</f>
        <v>0</v>
      </c>
      <c r="CA12" s="158">
        <v>1</v>
      </c>
      <c r="CB12" s="158">
        <v>1</v>
      </c>
      <c r="CZ12" s="127">
        <v>0</v>
      </c>
    </row>
    <row r="13" spans="1:104" x14ac:dyDescent="0.2">
      <c r="A13" s="159"/>
      <c r="B13" s="162"/>
      <c r="C13" s="204" t="s">
        <v>85</v>
      </c>
      <c r="D13" s="205"/>
      <c r="E13" s="163">
        <v>30</v>
      </c>
      <c r="F13" s="164"/>
      <c r="G13" s="165"/>
      <c r="M13" s="161" t="s">
        <v>85</v>
      </c>
      <c r="O13" s="151"/>
    </row>
    <row r="14" spans="1:104" x14ac:dyDescent="0.2">
      <c r="A14" s="152">
        <v>4</v>
      </c>
      <c r="B14" s="153" t="s">
        <v>86</v>
      </c>
      <c r="C14" s="154" t="s">
        <v>87</v>
      </c>
      <c r="D14" s="155" t="s">
        <v>81</v>
      </c>
      <c r="E14" s="156">
        <v>30</v>
      </c>
      <c r="F14" s="156">
        <v>0</v>
      </c>
      <c r="G14" s="157">
        <f>E14*F14</f>
        <v>0</v>
      </c>
      <c r="O14" s="151">
        <v>2</v>
      </c>
      <c r="AA14" s="127">
        <v>1</v>
      </c>
      <c r="AB14" s="127">
        <v>1</v>
      </c>
      <c r="AC14" s="127">
        <v>1</v>
      </c>
      <c r="AZ14" s="127">
        <v>1</v>
      </c>
      <c r="BA14" s="127">
        <f>IF(AZ14=1,G14,0)</f>
        <v>0</v>
      </c>
      <c r="BB14" s="127">
        <f>IF(AZ14=2,G14,0)</f>
        <v>0</v>
      </c>
      <c r="BC14" s="127">
        <f>IF(AZ14=3,G14,0)</f>
        <v>0</v>
      </c>
      <c r="BD14" s="127">
        <f>IF(AZ14=4,G14,0)</f>
        <v>0</v>
      </c>
      <c r="BE14" s="127">
        <f>IF(AZ14=5,G14,0)</f>
        <v>0</v>
      </c>
      <c r="CA14" s="158">
        <v>1</v>
      </c>
      <c r="CB14" s="158">
        <v>1</v>
      </c>
      <c r="CZ14" s="127">
        <v>0</v>
      </c>
    </row>
    <row r="15" spans="1:104" x14ac:dyDescent="0.2">
      <c r="A15" s="152">
        <v>5</v>
      </c>
      <c r="B15" s="153" t="s">
        <v>88</v>
      </c>
      <c r="C15" s="154" t="s">
        <v>89</v>
      </c>
      <c r="D15" s="155" t="s">
        <v>81</v>
      </c>
      <c r="E15" s="156">
        <v>2</v>
      </c>
      <c r="F15" s="156">
        <v>0</v>
      </c>
      <c r="G15" s="157">
        <f>E15*F15</f>
        <v>0</v>
      </c>
      <c r="O15" s="151">
        <v>2</v>
      </c>
      <c r="AA15" s="127">
        <v>1</v>
      </c>
      <c r="AB15" s="127">
        <v>1</v>
      </c>
      <c r="AC15" s="127">
        <v>1</v>
      </c>
      <c r="AZ15" s="127">
        <v>1</v>
      </c>
      <c r="BA15" s="127">
        <f>IF(AZ15=1,G15,0)</f>
        <v>0</v>
      </c>
      <c r="BB15" s="127">
        <f>IF(AZ15=2,G15,0)</f>
        <v>0</v>
      </c>
      <c r="BC15" s="127">
        <f>IF(AZ15=3,G15,0)</f>
        <v>0</v>
      </c>
      <c r="BD15" s="127">
        <f>IF(AZ15=4,G15,0)</f>
        <v>0</v>
      </c>
      <c r="BE15" s="127">
        <f>IF(AZ15=5,G15,0)</f>
        <v>0</v>
      </c>
      <c r="CA15" s="158">
        <v>1</v>
      </c>
      <c r="CB15" s="158">
        <v>1</v>
      </c>
      <c r="CZ15" s="127">
        <v>0</v>
      </c>
    </row>
    <row r="16" spans="1:104" x14ac:dyDescent="0.2">
      <c r="A16" s="159"/>
      <c r="B16" s="162"/>
      <c r="C16" s="204" t="s">
        <v>90</v>
      </c>
      <c r="D16" s="205"/>
      <c r="E16" s="163">
        <v>2</v>
      </c>
      <c r="F16" s="164"/>
      <c r="G16" s="165"/>
      <c r="M16" s="161" t="s">
        <v>90</v>
      </c>
      <c r="O16" s="151"/>
    </row>
    <row r="17" spans="1:104" x14ac:dyDescent="0.2">
      <c r="A17" s="152">
        <v>6</v>
      </c>
      <c r="B17" s="153" t="s">
        <v>91</v>
      </c>
      <c r="C17" s="154" t="s">
        <v>92</v>
      </c>
      <c r="D17" s="155" t="s">
        <v>81</v>
      </c>
      <c r="E17" s="156">
        <v>40</v>
      </c>
      <c r="F17" s="156">
        <v>0</v>
      </c>
      <c r="G17" s="157">
        <f>E17*F17</f>
        <v>0</v>
      </c>
      <c r="O17" s="151">
        <v>2</v>
      </c>
      <c r="AA17" s="127">
        <v>1</v>
      </c>
      <c r="AB17" s="127">
        <v>1</v>
      </c>
      <c r="AC17" s="127">
        <v>1</v>
      </c>
      <c r="AZ17" s="127">
        <v>1</v>
      </c>
      <c r="BA17" s="127">
        <f>IF(AZ17=1,G17,0)</f>
        <v>0</v>
      </c>
      <c r="BB17" s="127">
        <f>IF(AZ17=2,G17,0)</f>
        <v>0</v>
      </c>
      <c r="BC17" s="127">
        <f>IF(AZ17=3,G17,0)</f>
        <v>0</v>
      </c>
      <c r="BD17" s="127">
        <f>IF(AZ17=4,G17,0)</f>
        <v>0</v>
      </c>
      <c r="BE17" s="127">
        <f>IF(AZ17=5,G17,0)</f>
        <v>0</v>
      </c>
      <c r="CA17" s="158">
        <v>1</v>
      </c>
      <c r="CB17" s="158">
        <v>1</v>
      </c>
      <c r="CZ17" s="127">
        <v>0</v>
      </c>
    </row>
    <row r="18" spans="1:104" x14ac:dyDescent="0.2">
      <c r="A18" s="159"/>
      <c r="B18" s="162"/>
      <c r="C18" s="204" t="s">
        <v>93</v>
      </c>
      <c r="D18" s="205"/>
      <c r="E18" s="163">
        <v>40</v>
      </c>
      <c r="F18" s="164"/>
      <c r="G18" s="165"/>
      <c r="M18" s="161" t="s">
        <v>93</v>
      </c>
      <c r="O18" s="151"/>
    </row>
    <row r="19" spans="1:104" x14ac:dyDescent="0.2">
      <c r="A19" s="152">
        <v>7</v>
      </c>
      <c r="B19" s="153" t="s">
        <v>94</v>
      </c>
      <c r="C19" s="154" t="s">
        <v>95</v>
      </c>
      <c r="D19" s="155" t="s">
        <v>81</v>
      </c>
      <c r="E19" s="156">
        <v>2</v>
      </c>
      <c r="F19" s="156">
        <v>0</v>
      </c>
      <c r="G19" s="157">
        <f>E19*F19</f>
        <v>0</v>
      </c>
      <c r="O19" s="151">
        <v>2</v>
      </c>
      <c r="AA19" s="127">
        <v>1</v>
      </c>
      <c r="AB19" s="127">
        <v>1</v>
      </c>
      <c r="AC19" s="127">
        <v>1</v>
      </c>
      <c r="AZ19" s="127">
        <v>1</v>
      </c>
      <c r="BA19" s="127">
        <f>IF(AZ19=1,G19,0)</f>
        <v>0</v>
      </c>
      <c r="BB19" s="127">
        <f>IF(AZ19=2,G19,0)</f>
        <v>0</v>
      </c>
      <c r="BC19" s="127">
        <f>IF(AZ19=3,G19,0)</f>
        <v>0</v>
      </c>
      <c r="BD19" s="127">
        <f>IF(AZ19=4,G19,0)</f>
        <v>0</v>
      </c>
      <c r="BE19" s="127">
        <f>IF(AZ19=5,G19,0)</f>
        <v>0</v>
      </c>
      <c r="CA19" s="158">
        <v>1</v>
      </c>
      <c r="CB19" s="158">
        <v>1</v>
      </c>
      <c r="CZ19" s="127">
        <v>0</v>
      </c>
    </row>
    <row r="20" spans="1:104" x14ac:dyDescent="0.2">
      <c r="A20" s="152">
        <v>8</v>
      </c>
      <c r="B20" s="153" t="s">
        <v>96</v>
      </c>
      <c r="C20" s="154" t="s">
        <v>97</v>
      </c>
      <c r="D20" s="155" t="s">
        <v>81</v>
      </c>
      <c r="E20" s="156">
        <v>2</v>
      </c>
      <c r="F20" s="156">
        <v>0</v>
      </c>
      <c r="G20" s="157">
        <f>E20*F20</f>
        <v>0</v>
      </c>
      <c r="O20" s="151">
        <v>2</v>
      </c>
      <c r="AA20" s="127">
        <v>1</v>
      </c>
      <c r="AB20" s="127">
        <v>1</v>
      </c>
      <c r="AC20" s="127">
        <v>1</v>
      </c>
      <c r="AZ20" s="127">
        <v>1</v>
      </c>
      <c r="BA20" s="127">
        <f>IF(AZ20=1,G20,0)</f>
        <v>0</v>
      </c>
      <c r="BB20" s="127">
        <f>IF(AZ20=2,G20,0)</f>
        <v>0</v>
      </c>
      <c r="BC20" s="127">
        <f>IF(AZ20=3,G20,0)</f>
        <v>0</v>
      </c>
      <c r="BD20" s="127">
        <f>IF(AZ20=4,G20,0)</f>
        <v>0</v>
      </c>
      <c r="BE20" s="127">
        <f>IF(AZ20=5,G20,0)</f>
        <v>0</v>
      </c>
      <c r="CA20" s="158">
        <v>1</v>
      </c>
      <c r="CB20" s="158">
        <v>1</v>
      </c>
      <c r="CZ20" s="127">
        <v>0</v>
      </c>
    </row>
    <row r="21" spans="1:104" x14ac:dyDescent="0.2">
      <c r="A21" s="159"/>
      <c r="B21" s="160"/>
      <c r="C21" s="206" t="s">
        <v>98</v>
      </c>
      <c r="D21" s="207"/>
      <c r="E21" s="207"/>
      <c r="F21" s="207"/>
      <c r="G21" s="208"/>
      <c r="L21" s="161" t="s">
        <v>98</v>
      </c>
      <c r="O21" s="151">
        <v>3</v>
      </c>
    </row>
    <row r="22" spans="1:104" x14ac:dyDescent="0.2">
      <c r="A22" s="152">
        <v>9</v>
      </c>
      <c r="B22" s="153" t="s">
        <v>99</v>
      </c>
      <c r="C22" s="154" t="s">
        <v>100</v>
      </c>
      <c r="D22" s="155" t="s">
        <v>81</v>
      </c>
      <c r="E22" s="156">
        <v>22</v>
      </c>
      <c r="F22" s="156">
        <v>0</v>
      </c>
      <c r="G22" s="157">
        <f>E22*F22</f>
        <v>0</v>
      </c>
      <c r="O22" s="151">
        <v>2</v>
      </c>
      <c r="AA22" s="127">
        <v>1</v>
      </c>
      <c r="AB22" s="127">
        <v>1</v>
      </c>
      <c r="AC22" s="127">
        <v>1</v>
      </c>
      <c r="AZ22" s="127">
        <v>1</v>
      </c>
      <c r="BA22" s="127">
        <f>IF(AZ22=1,G22,0)</f>
        <v>0</v>
      </c>
      <c r="BB22" s="127">
        <f>IF(AZ22=2,G22,0)</f>
        <v>0</v>
      </c>
      <c r="BC22" s="127">
        <f>IF(AZ22=3,G22,0)</f>
        <v>0</v>
      </c>
      <c r="BD22" s="127">
        <f>IF(AZ22=4,G22,0)</f>
        <v>0</v>
      </c>
      <c r="BE22" s="127">
        <f>IF(AZ22=5,G22,0)</f>
        <v>0</v>
      </c>
      <c r="CA22" s="158">
        <v>1</v>
      </c>
      <c r="CB22" s="158">
        <v>1</v>
      </c>
      <c r="CZ22" s="127">
        <v>0</v>
      </c>
    </row>
    <row r="23" spans="1:104" x14ac:dyDescent="0.2">
      <c r="A23" s="159"/>
      <c r="B23" s="160"/>
      <c r="C23" s="206" t="s">
        <v>101</v>
      </c>
      <c r="D23" s="207"/>
      <c r="E23" s="207"/>
      <c r="F23" s="207"/>
      <c r="G23" s="208"/>
      <c r="L23" s="161" t="s">
        <v>101</v>
      </c>
      <c r="O23" s="151">
        <v>3</v>
      </c>
    </row>
    <row r="24" spans="1:104" x14ac:dyDescent="0.2">
      <c r="A24" s="159"/>
      <c r="B24" s="162"/>
      <c r="C24" s="204" t="s">
        <v>102</v>
      </c>
      <c r="D24" s="205"/>
      <c r="E24" s="163">
        <v>22</v>
      </c>
      <c r="F24" s="164"/>
      <c r="G24" s="165"/>
      <c r="M24" s="161" t="s">
        <v>102</v>
      </c>
      <c r="O24" s="151"/>
    </row>
    <row r="25" spans="1:104" x14ac:dyDescent="0.2">
      <c r="A25" s="152">
        <v>10</v>
      </c>
      <c r="B25" s="153" t="s">
        <v>103</v>
      </c>
      <c r="C25" s="154" t="s">
        <v>104</v>
      </c>
      <c r="D25" s="155" t="s">
        <v>81</v>
      </c>
      <c r="E25" s="156">
        <v>6</v>
      </c>
      <c r="F25" s="156">
        <v>0</v>
      </c>
      <c r="G25" s="157">
        <f>E25*F25</f>
        <v>0</v>
      </c>
      <c r="O25" s="151">
        <v>2</v>
      </c>
      <c r="AA25" s="127">
        <v>1</v>
      </c>
      <c r="AB25" s="127">
        <v>1</v>
      </c>
      <c r="AC25" s="127">
        <v>1</v>
      </c>
      <c r="AZ25" s="127">
        <v>1</v>
      </c>
      <c r="BA25" s="127">
        <f>IF(AZ25=1,G25,0)</f>
        <v>0</v>
      </c>
      <c r="BB25" s="127">
        <f>IF(AZ25=2,G25,0)</f>
        <v>0</v>
      </c>
      <c r="BC25" s="127">
        <f>IF(AZ25=3,G25,0)</f>
        <v>0</v>
      </c>
      <c r="BD25" s="127">
        <f>IF(AZ25=4,G25,0)</f>
        <v>0</v>
      </c>
      <c r="BE25" s="127">
        <f>IF(AZ25=5,G25,0)</f>
        <v>0</v>
      </c>
      <c r="CA25" s="158">
        <v>1</v>
      </c>
      <c r="CB25" s="158">
        <v>1</v>
      </c>
      <c r="CZ25" s="127">
        <v>0</v>
      </c>
    </row>
    <row r="26" spans="1:104" ht="22.5" x14ac:dyDescent="0.2">
      <c r="A26" s="159"/>
      <c r="B26" s="160"/>
      <c r="C26" s="206" t="s">
        <v>105</v>
      </c>
      <c r="D26" s="207"/>
      <c r="E26" s="207"/>
      <c r="F26" s="207"/>
      <c r="G26" s="208"/>
      <c r="L26" s="161" t="s">
        <v>105</v>
      </c>
      <c r="O26" s="151">
        <v>3</v>
      </c>
    </row>
    <row r="27" spans="1:104" x14ac:dyDescent="0.2">
      <c r="A27" s="159"/>
      <c r="B27" s="162"/>
      <c r="C27" s="204" t="s">
        <v>106</v>
      </c>
      <c r="D27" s="205"/>
      <c r="E27" s="163">
        <v>6</v>
      </c>
      <c r="F27" s="164"/>
      <c r="G27" s="165"/>
      <c r="M27" s="161" t="s">
        <v>106</v>
      </c>
      <c r="O27" s="151"/>
    </row>
    <row r="28" spans="1:104" x14ac:dyDescent="0.2">
      <c r="A28" s="152">
        <v>11</v>
      </c>
      <c r="B28" s="153" t="s">
        <v>107</v>
      </c>
      <c r="C28" s="154" t="s">
        <v>108</v>
      </c>
      <c r="D28" s="155" t="s">
        <v>81</v>
      </c>
      <c r="E28" s="156">
        <v>6</v>
      </c>
      <c r="F28" s="156">
        <v>0</v>
      </c>
      <c r="G28" s="157">
        <f>E28*F28</f>
        <v>0</v>
      </c>
      <c r="O28" s="151">
        <v>2</v>
      </c>
      <c r="AA28" s="127">
        <v>1</v>
      </c>
      <c r="AB28" s="127">
        <v>1</v>
      </c>
      <c r="AC28" s="127">
        <v>1</v>
      </c>
      <c r="AZ28" s="127">
        <v>1</v>
      </c>
      <c r="BA28" s="127">
        <f>IF(AZ28=1,G28,0)</f>
        <v>0</v>
      </c>
      <c r="BB28" s="127">
        <f>IF(AZ28=2,G28,0)</f>
        <v>0</v>
      </c>
      <c r="BC28" s="127">
        <f>IF(AZ28=3,G28,0)</f>
        <v>0</v>
      </c>
      <c r="BD28" s="127">
        <f>IF(AZ28=4,G28,0)</f>
        <v>0</v>
      </c>
      <c r="BE28" s="127">
        <f>IF(AZ28=5,G28,0)</f>
        <v>0</v>
      </c>
      <c r="CA28" s="158">
        <v>1</v>
      </c>
      <c r="CB28" s="158">
        <v>1</v>
      </c>
      <c r="CZ28" s="127">
        <v>0</v>
      </c>
    </row>
    <row r="29" spans="1:104" x14ac:dyDescent="0.2">
      <c r="A29" s="166"/>
      <c r="B29" s="167" t="s">
        <v>67</v>
      </c>
      <c r="C29" s="168" t="str">
        <f>CONCATENATE(B7," ",C7)</f>
        <v>1 Zemní práce</v>
      </c>
      <c r="D29" s="169"/>
      <c r="E29" s="170"/>
      <c r="F29" s="171"/>
      <c r="G29" s="172">
        <f>SUM(G7:G28)</f>
        <v>0</v>
      </c>
      <c r="O29" s="151">
        <v>4</v>
      </c>
      <c r="BA29" s="173">
        <f>SUM(BA7:BA28)</f>
        <v>0</v>
      </c>
      <c r="BB29" s="173">
        <f>SUM(BB7:BB28)</f>
        <v>0</v>
      </c>
      <c r="BC29" s="173">
        <f>SUM(BC7:BC28)</f>
        <v>0</v>
      </c>
      <c r="BD29" s="173">
        <f>SUM(BD7:BD28)</f>
        <v>0</v>
      </c>
      <c r="BE29" s="173">
        <f>SUM(BE7:BE28)</f>
        <v>0</v>
      </c>
    </row>
    <row r="30" spans="1:104" x14ac:dyDescent="0.2">
      <c r="A30" s="144" t="s">
        <v>64</v>
      </c>
      <c r="B30" s="145" t="s">
        <v>109</v>
      </c>
      <c r="C30" s="146" t="s">
        <v>110</v>
      </c>
      <c r="D30" s="147"/>
      <c r="E30" s="148"/>
      <c r="F30" s="148"/>
      <c r="G30" s="149"/>
      <c r="H30" s="150"/>
      <c r="I30" s="150"/>
      <c r="O30" s="151">
        <v>1</v>
      </c>
    </row>
    <row r="31" spans="1:104" x14ac:dyDescent="0.2">
      <c r="A31" s="152">
        <v>12</v>
      </c>
      <c r="B31" s="153" t="s">
        <v>111</v>
      </c>
      <c r="C31" s="154" t="s">
        <v>112</v>
      </c>
      <c r="D31" s="155" t="s">
        <v>81</v>
      </c>
      <c r="E31" s="156">
        <v>2</v>
      </c>
      <c r="F31" s="156">
        <v>0</v>
      </c>
      <c r="G31" s="157">
        <f>E31*F31</f>
        <v>0</v>
      </c>
      <c r="O31" s="151">
        <v>2</v>
      </c>
      <c r="AA31" s="127">
        <v>1</v>
      </c>
      <c r="AB31" s="127">
        <v>1</v>
      </c>
      <c r="AC31" s="127">
        <v>1</v>
      </c>
      <c r="AZ31" s="127">
        <v>1</v>
      </c>
      <c r="BA31" s="127">
        <f>IF(AZ31=1,G31,0)</f>
        <v>0</v>
      </c>
      <c r="BB31" s="127">
        <f>IF(AZ31=2,G31,0)</f>
        <v>0</v>
      </c>
      <c r="BC31" s="127">
        <f>IF(AZ31=3,G31,0)</f>
        <v>0</v>
      </c>
      <c r="BD31" s="127">
        <f>IF(AZ31=4,G31,0)</f>
        <v>0</v>
      </c>
      <c r="BE31" s="127">
        <f>IF(AZ31=5,G31,0)</f>
        <v>0</v>
      </c>
      <c r="CA31" s="158">
        <v>1</v>
      </c>
      <c r="CB31" s="158">
        <v>1</v>
      </c>
      <c r="CZ31" s="127">
        <v>1.891</v>
      </c>
    </row>
    <row r="32" spans="1:104" ht="22.5" x14ac:dyDescent="0.2">
      <c r="A32" s="159"/>
      <c r="B32" s="160"/>
      <c r="C32" s="206" t="s">
        <v>113</v>
      </c>
      <c r="D32" s="207"/>
      <c r="E32" s="207"/>
      <c r="F32" s="207"/>
      <c r="G32" s="208"/>
      <c r="L32" s="161" t="s">
        <v>113</v>
      </c>
      <c r="O32" s="151">
        <v>3</v>
      </c>
    </row>
    <row r="33" spans="1:104" x14ac:dyDescent="0.2">
      <c r="A33" s="159"/>
      <c r="B33" s="162"/>
      <c r="C33" s="204" t="s">
        <v>114</v>
      </c>
      <c r="D33" s="205"/>
      <c r="E33" s="163">
        <v>2</v>
      </c>
      <c r="F33" s="164"/>
      <c r="G33" s="165"/>
      <c r="M33" s="161" t="s">
        <v>114</v>
      </c>
      <c r="O33" s="151"/>
    </row>
    <row r="34" spans="1:104" x14ac:dyDescent="0.2">
      <c r="A34" s="166"/>
      <c r="B34" s="167" t="s">
        <v>67</v>
      </c>
      <c r="C34" s="168" t="str">
        <f>CONCATENATE(B30," ",C30)</f>
        <v>45 Podkladní a vedlejší konstrukce</v>
      </c>
      <c r="D34" s="169"/>
      <c r="E34" s="170"/>
      <c r="F34" s="171"/>
      <c r="G34" s="172">
        <f>SUM(G30:G33)</f>
        <v>0</v>
      </c>
      <c r="O34" s="151">
        <v>4</v>
      </c>
      <c r="BA34" s="173">
        <f>SUM(BA30:BA33)</f>
        <v>0</v>
      </c>
      <c r="BB34" s="173">
        <f>SUM(BB30:BB33)</f>
        <v>0</v>
      </c>
      <c r="BC34" s="173">
        <f>SUM(BC30:BC33)</f>
        <v>0</v>
      </c>
      <c r="BD34" s="173">
        <f>SUM(BD30:BD33)</f>
        <v>0</v>
      </c>
      <c r="BE34" s="173">
        <f>SUM(BE30:BE33)</f>
        <v>0</v>
      </c>
    </row>
    <row r="35" spans="1:104" x14ac:dyDescent="0.2">
      <c r="A35" s="144" t="s">
        <v>64</v>
      </c>
      <c r="B35" s="145" t="s">
        <v>115</v>
      </c>
      <c r="C35" s="146" t="s">
        <v>116</v>
      </c>
      <c r="D35" s="147"/>
      <c r="E35" s="148"/>
      <c r="F35" s="148"/>
      <c r="G35" s="149"/>
      <c r="H35" s="150"/>
      <c r="I35" s="150"/>
      <c r="O35" s="151">
        <v>1</v>
      </c>
    </row>
    <row r="36" spans="1:104" x14ac:dyDescent="0.2">
      <c r="A36" s="152">
        <v>13</v>
      </c>
      <c r="B36" s="153" t="s">
        <v>117</v>
      </c>
      <c r="C36" s="154" t="s">
        <v>118</v>
      </c>
      <c r="D36" s="155" t="s">
        <v>77</v>
      </c>
      <c r="E36" s="156">
        <v>60</v>
      </c>
      <c r="F36" s="156">
        <v>0</v>
      </c>
      <c r="G36" s="157">
        <f>E36*F36</f>
        <v>0</v>
      </c>
      <c r="O36" s="151">
        <v>2</v>
      </c>
      <c r="AA36" s="127">
        <v>1</v>
      </c>
      <c r="AB36" s="127">
        <v>1</v>
      </c>
      <c r="AC36" s="127">
        <v>1</v>
      </c>
      <c r="AZ36" s="127">
        <v>1</v>
      </c>
      <c r="BA36" s="127">
        <f>IF(AZ36=1,G36,0)</f>
        <v>0</v>
      </c>
      <c r="BB36" s="127">
        <f>IF(AZ36=2,G36,0)</f>
        <v>0</v>
      </c>
      <c r="BC36" s="127">
        <f>IF(AZ36=3,G36,0)</f>
        <v>0</v>
      </c>
      <c r="BD36" s="127">
        <f>IF(AZ36=4,G36,0)</f>
        <v>0</v>
      </c>
      <c r="BE36" s="127">
        <f>IF(AZ36=5,G36,0)</f>
        <v>0</v>
      </c>
      <c r="CA36" s="158">
        <v>1</v>
      </c>
      <c r="CB36" s="158">
        <v>1</v>
      </c>
      <c r="CZ36" s="127">
        <v>0</v>
      </c>
    </row>
    <row r="37" spans="1:104" x14ac:dyDescent="0.2">
      <c r="A37" s="159"/>
      <c r="B37" s="162"/>
      <c r="C37" s="204" t="s">
        <v>119</v>
      </c>
      <c r="D37" s="205"/>
      <c r="E37" s="163">
        <v>20</v>
      </c>
      <c r="F37" s="164"/>
      <c r="G37" s="165"/>
      <c r="M37" s="161" t="s">
        <v>119</v>
      </c>
      <c r="O37" s="151"/>
    </row>
    <row r="38" spans="1:104" x14ac:dyDescent="0.2">
      <c r="A38" s="159"/>
      <c r="B38" s="162"/>
      <c r="C38" s="204" t="s">
        <v>120</v>
      </c>
      <c r="D38" s="205"/>
      <c r="E38" s="163">
        <v>20</v>
      </c>
      <c r="F38" s="164"/>
      <c r="G38" s="165"/>
      <c r="M38" s="161" t="s">
        <v>120</v>
      </c>
      <c r="O38" s="151"/>
    </row>
    <row r="39" spans="1:104" x14ac:dyDescent="0.2">
      <c r="A39" s="159"/>
      <c r="B39" s="162"/>
      <c r="C39" s="204" t="s">
        <v>121</v>
      </c>
      <c r="D39" s="205"/>
      <c r="E39" s="163">
        <v>20</v>
      </c>
      <c r="F39" s="164"/>
      <c r="G39" s="165"/>
      <c r="M39" s="161" t="s">
        <v>121</v>
      </c>
      <c r="O39" s="151"/>
    </row>
    <row r="40" spans="1:104" x14ac:dyDescent="0.2">
      <c r="A40" s="152">
        <v>14</v>
      </c>
      <c r="B40" s="153" t="s">
        <v>122</v>
      </c>
      <c r="C40" s="154" t="s">
        <v>123</v>
      </c>
      <c r="D40" s="155" t="s">
        <v>124</v>
      </c>
      <c r="E40" s="156">
        <v>6</v>
      </c>
      <c r="F40" s="156">
        <v>0</v>
      </c>
      <c r="G40" s="157">
        <f>E40*F40</f>
        <v>0</v>
      </c>
      <c r="O40" s="151">
        <v>2</v>
      </c>
      <c r="AA40" s="127">
        <v>1</v>
      </c>
      <c r="AB40" s="127">
        <v>1</v>
      </c>
      <c r="AC40" s="127">
        <v>1</v>
      </c>
      <c r="AZ40" s="127">
        <v>1</v>
      </c>
      <c r="BA40" s="127">
        <f>IF(AZ40=1,G40,0)</f>
        <v>0</v>
      </c>
      <c r="BB40" s="127">
        <f>IF(AZ40=2,G40,0)</f>
        <v>0</v>
      </c>
      <c r="BC40" s="127">
        <f>IF(AZ40=3,G40,0)</f>
        <v>0</v>
      </c>
      <c r="BD40" s="127">
        <f>IF(AZ40=4,G40,0)</f>
        <v>0</v>
      </c>
      <c r="BE40" s="127">
        <f>IF(AZ40=5,G40,0)</f>
        <v>0</v>
      </c>
      <c r="CA40" s="158">
        <v>1</v>
      </c>
      <c r="CB40" s="158">
        <v>1</v>
      </c>
      <c r="CZ40" s="127">
        <v>8.0000000000000007E-5</v>
      </c>
    </row>
    <row r="41" spans="1:104" ht="22.5" x14ac:dyDescent="0.2">
      <c r="A41" s="159"/>
      <c r="B41" s="160"/>
      <c r="C41" s="206" t="s">
        <v>125</v>
      </c>
      <c r="D41" s="207"/>
      <c r="E41" s="207"/>
      <c r="F41" s="207"/>
      <c r="G41" s="208"/>
      <c r="L41" s="161" t="s">
        <v>125</v>
      </c>
      <c r="O41" s="151">
        <v>3</v>
      </c>
    </row>
    <row r="42" spans="1:104" x14ac:dyDescent="0.2">
      <c r="A42" s="152">
        <v>15</v>
      </c>
      <c r="B42" s="153" t="s">
        <v>126</v>
      </c>
      <c r="C42" s="154" t="s">
        <v>127</v>
      </c>
      <c r="D42" s="155" t="s">
        <v>77</v>
      </c>
      <c r="E42" s="156">
        <v>60</v>
      </c>
      <c r="F42" s="156">
        <v>0</v>
      </c>
      <c r="G42" s="157">
        <f>E42*F42</f>
        <v>0</v>
      </c>
      <c r="O42" s="151">
        <v>2</v>
      </c>
      <c r="AA42" s="127">
        <v>3</v>
      </c>
      <c r="AB42" s="127">
        <v>1</v>
      </c>
      <c r="AC42" s="127">
        <v>28613761</v>
      </c>
      <c r="AZ42" s="127">
        <v>1</v>
      </c>
      <c r="BA42" s="127">
        <f>IF(AZ42=1,G42,0)</f>
        <v>0</v>
      </c>
      <c r="BB42" s="127">
        <f>IF(AZ42=2,G42,0)</f>
        <v>0</v>
      </c>
      <c r="BC42" s="127">
        <f>IF(AZ42=3,G42,0)</f>
        <v>0</v>
      </c>
      <c r="BD42" s="127">
        <f>IF(AZ42=4,G42,0)</f>
        <v>0</v>
      </c>
      <c r="BE42" s="127">
        <f>IF(AZ42=5,G42,0)</f>
        <v>0</v>
      </c>
      <c r="CA42" s="158">
        <v>3</v>
      </c>
      <c r="CB42" s="158">
        <v>1</v>
      </c>
      <c r="CZ42" s="127">
        <v>2.9E-4</v>
      </c>
    </row>
    <row r="43" spans="1:104" x14ac:dyDescent="0.2">
      <c r="A43" s="159"/>
      <c r="B43" s="162"/>
      <c r="C43" s="204" t="s">
        <v>119</v>
      </c>
      <c r="D43" s="205"/>
      <c r="E43" s="163">
        <v>20</v>
      </c>
      <c r="F43" s="164"/>
      <c r="G43" s="165"/>
      <c r="M43" s="161" t="s">
        <v>119</v>
      </c>
      <c r="O43" s="151"/>
    </row>
    <row r="44" spans="1:104" x14ac:dyDescent="0.2">
      <c r="A44" s="159"/>
      <c r="B44" s="162"/>
      <c r="C44" s="204" t="s">
        <v>120</v>
      </c>
      <c r="D44" s="205"/>
      <c r="E44" s="163">
        <v>20</v>
      </c>
      <c r="F44" s="164"/>
      <c r="G44" s="165"/>
      <c r="M44" s="161" t="s">
        <v>120</v>
      </c>
      <c r="O44" s="151"/>
    </row>
    <row r="45" spans="1:104" x14ac:dyDescent="0.2">
      <c r="A45" s="159"/>
      <c r="B45" s="162"/>
      <c r="C45" s="204" t="s">
        <v>121</v>
      </c>
      <c r="D45" s="205"/>
      <c r="E45" s="163">
        <v>20</v>
      </c>
      <c r="F45" s="164"/>
      <c r="G45" s="165"/>
      <c r="M45" s="161" t="s">
        <v>121</v>
      </c>
      <c r="O45" s="151"/>
    </row>
    <row r="46" spans="1:104" x14ac:dyDescent="0.2">
      <c r="A46" s="166"/>
      <c r="B46" s="167" t="s">
        <v>67</v>
      </c>
      <c r="C46" s="168" t="str">
        <f>CONCATENATE(B35," ",C35)</f>
        <v>8 Trubní vedení</v>
      </c>
      <c r="D46" s="169"/>
      <c r="E46" s="170"/>
      <c r="F46" s="171"/>
      <c r="G46" s="172">
        <f>SUM(G35:G45)</f>
        <v>0</v>
      </c>
      <c r="O46" s="151">
        <v>4</v>
      </c>
      <c r="BA46" s="173">
        <f>SUM(BA35:BA45)</f>
        <v>0</v>
      </c>
      <c r="BB46" s="173">
        <f>SUM(BB35:BB45)</f>
        <v>0</v>
      </c>
      <c r="BC46" s="173">
        <f>SUM(BC35:BC45)</f>
        <v>0</v>
      </c>
      <c r="BD46" s="173">
        <f>SUM(BD35:BD45)</f>
        <v>0</v>
      </c>
      <c r="BE46" s="173">
        <f>SUM(BE35:BE45)</f>
        <v>0</v>
      </c>
    </row>
    <row r="47" spans="1:104" x14ac:dyDescent="0.2">
      <c r="A47" s="144" t="s">
        <v>64</v>
      </c>
      <c r="B47" s="145" t="s">
        <v>128</v>
      </c>
      <c r="C47" s="146" t="s">
        <v>129</v>
      </c>
      <c r="D47" s="147"/>
      <c r="E47" s="148"/>
      <c r="F47" s="148"/>
      <c r="G47" s="149"/>
      <c r="H47" s="150"/>
      <c r="I47" s="150"/>
      <c r="O47" s="151">
        <v>1</v>
      </c>
    </row>
    <row r="48" spans="1:104" x14ac:dyDescent="0.2">
      <c r="A48" s="152">
        <v>16</v>
      </c>
      <c r="B48" s="153" t="s">
        <v>130</v>
      </c>
      <c r="C48" s="154" t="s">
        <v>131</v>
      </c>
      <c r="D48" s="155" t="s">
        <v>77</v>
      </c>
      <c r="E48" s="156">
        <v>60</v>
      </c>
      <c r="F48" s="156">
        <v>0</v>
      </c>
      <c r="G48" s="157">
        <f>E48*F48</f>
        <v>0</v>
      </c>
      <c r="O48" s="151">
        <v>2</v>
      </c>
      <c r="AA48" s="127">
        <v>1</v>
      </c>
      <c r="AB48" s="127">
        <v>1</v>
      </c>
      <c r="AC48" s="127">
        <v>1</v>
      </c>
      <c r="AZ48" s="127">
        <v>1</v>
      </c>
      <c r="BA48" s="127">
        <f>IF(AZ48=1,G48,0)</f>
        <v>0</v>
      </c>
      <c r="BB48" s="127">
        <f>IF(AZ48=2,G48,0)</f>
        <v>0</v>
      </c>
      <c r="BC48" s="127">
        <f>IF(AZ48=3,G48,0)</f>
        <v>0</v>
      </c>
      <c r="BD48" s="127">
        <f>IF(AZ48=4,G48,0)</f>
        <v>0</v>
      </c>
      <c r="BE48" s="127">
        <f>IF(AZ48=5,G48,0)</f>
        <v>0</v>
      </c>
      <c r="CA48" s="158">
        <v>1</v>
      </c>
      <c r="CB48" s="158">
        <v>1</v>
      </c>
      <c r="CZ48" s="127">
        <v>0</v>
      </c>
    </row>
    <row r="49" spans="1:104" ht="22.5" x14ac:dyDescent="0.2">
      <c r="A49" s="159"/>
      <c r="B49" s="160"/>
      <c r="C49" s="206" t="s">
        <v>132</v>
      </c>
      <c r="D49" s="207"/>
      <c r="E49" s="207"/>
      <c r="F49" s="207"/>
      <c r="G49" s="208"/>
      <c r="L49" s="161" t="s">
        <v>132</v>
      </c>
      <c r="O49" s="151">
        <v>3</v>
      </c>
    </row>
    <row r="50" spans="1:104" x14ac:dyDescent="0.2">
      <c r="A50" s="152">
        <v>17</v>
      </c>
      <c r="B50" s="153" t="s">
        <v>133</v>
      </c>
      <c r="C50" s="154" t="s">
        <v>134</v>
      </c>
      <c r="D50" s="155" t="s">
        <v>77</v>
      </c>
      <c r="E50" s="156">
        <v>60</v>
      </c>
      <c r="F50" s="156">
        <v>0</v>
      </c>
      <c r="G50" s="157">
        <f>E50*F50</f>
        <v>0</v>
      </c>
      <c r="O50" s="151">
        <v>2</v>
      </c>
      <c r="AA50" s="127">
        <v>1</v>
      </c>
      <c r="AB50" s="127">
        <v>1</v>
      </c>
      <c r="AC50" s="127">
        <v>1</v>
      </c>
      <c r="AZ50" s="127">
        <v>1</v>
      </c>
      <c r="BA50" s="127">
        <f>IF(AZ50=1,G50,0)</f>
        <v>0</v>
      </c>
      <c r="BB50" s="127">
        <f>IF(AZ50=2,G50,0)</f>
        <v>0</v>
      </c>
      <c r="BC50" s="127">
        <f>IF(AZ50=3,G50,0)</f>
        <v>0</v>
      </c>
      <c r="BD50" s="127">
        <f>IF(AZ50=4,G50,0)</f>
        <v>0</v>
      </c>
      <c r="BE50" s="127">
        <f>IF(AZ50=5,G50,0)</f>
        <v>0</v>
      </c>
      <c r="CA50" s="158">
        <v>1</v>
      </c>
      <c r="CB50" s="158">
        <v>1</v>
      </c>
      <c r="CZ50" s="127">
        <v>0</v>
      </c>
    </row>
    <row r="51" spans="1:104" ht="22.5" x14ac:dyDescent="0.2">
      <c r="A51" s="159"/>
      <c r="B51" s="160"/>
      <c r="C51" s="206" t="s">
        <v>135</v>
      </c>
      <c r="D51" s="207"/>
      <c r="E51" s="207"/>
      <c r="F51" s="207"/>
      <c r="G51" s="208"/>
      <c r="L51" s="161" t="s">
        <v>135</v>
      </c>
      <c r="O51" s="151">
        <v>3</v>
      </c>
    </row>
    <row r="52" spans="1:104" x14ac:dyDescent="0.2">
      <c r="A52" s="166"/>
      <c r="B52" s="167" t="s">
        <v>67</v>
      </c>
      <c r="C52" s="168" t="str">
        <f>CONCATENATE(B47," ",C47)</f>
        <v>87 Potrubí z trub z plastických hmot</v>
      </c>
      <c r="D52" s="169"/>
      <c r="E52" s="170"/>
      <c r="F52" s="171"/>
      <c r="G52" s="172">
        <f>SUM(G47:G51)</f>
        <v>0</v>
      </c>
      <c r="O52" s="151">
        <v>4</v>
      </c>
      <c r="BA52" s="173">
        <f>SUM(BA47:BA51)</f>
        <v>0</v>
      </c>
      <c r="BB52" s="173">
        <f>SUM(BB47:BB51)</f>
        <v>0</v>
      </c>
      <c r="BC52" s="173">
        <f>SUM(BC47:BC51)</f>
        <v>0</v>
      </c>
      <c r="BD52" s="173">
        <f>SUM(BD47:BD51)</f>
        <v>0</v>
      </c>
      <c r="BE52" s="173">
        <f>SUM(BE47:BE51)</f>
        <v>0</v>
      </c>
    </row>
    <row r="53" spans="1:104" x14ac:dyDescent="0.2">
      <c r="A53" s="144" t="s">
        <v>64</v>
      </c>
      <c r="B53" s="145" t="s">
        <v>136</v>
      </c>
      <c r="C53" s="146" t="s">
        <v>137</v>
      </c>
      <c r="D53" s="147"/>
      <c r="E53" s="148"/>
      <c r="F53" s="148"/>
      <c r="G53" s="149"/>
      <c r="H53" s="150"/>
      <c r="I53" s="150"/>
      <c r="O53" s="151">
        <v>1</v>
      </c>
    </row>
    <row r="54" spans="1:104" x14ac:dyDescent="0.2">
      <c r="A54" s="152">
        <v>18</v>
      </c>
      <c r="B54" s="153" t="s">
        <v>138</v>
      </c>
      <c r="C54" s="154" t="s">
        <v>139</v>
      </c>
      <c r="D54" s="155" t="s">
        <v>77</v>
      </c>
      <c r="E54" s="156">
        <v>60</v>
      </c>
      <c r="F54" s="156">
        <v>0</v>
      </c>
      <c r="G54" s="157">
        <f>E54*F54</f>
        <v>0</v>
      </c>
      <c r="O54" s="151">
        <v>2</v>
      </c>
      <c r="AA54" s="127">
        <v>12</v>
      </c>
      <c r="AB54" s="127">
        <v>0</v>
      </c>
      <c r="AC54" s="127">
        <v>1</v>
      </c>
      <c r="AZ54" s="127">
        <v>1</v>
      </c>
      <c r="BA54" s="127">
        <f>IF(AZ54=1,G54,0)</f>
        <v>0</v>
      </c>
      <c r="BB54" s="127">
        <f>IF(AZ54=2,G54,0)</f>
        <v>0</v>
      </c>
      <c r="BC54" s="127">
        <f>IF(AZ54=3,G54,0)</f>
        <v>0</v>
      </c>
      <c r="BD54" s="127">
        <f>IF(AZ54=4,G54,0)</f>
        <v>0</v>
      </c>
      <c r="BE54" s="127">
        <f>IF(AZ54=5,G54,0)</f>
        <v>0</v>
      </c>
      <c r="CA54" s="158">
        <v>12</v>
      </c>
      <c r="CB54" s="158">
        <v>0</v>
      </c>
      <c r="CZ54" s="127">
        <v>0</v>
      </c>
    </row>
    <row r="55" spans="1:104" x14ac:dyDescent="0.2">
      <c r="A55" s="152">
        <v>19</v>
      </c>
      <c r="B55" s="153" t="s">
        <v>140</v>
      </c>
      <c r="C55" s="154" t="s">
        <v>141</v>
      </c>
      <c r="D55" s="155" t="s">
        <v>77</v>
      </c>
      <c r="E55" s="156">
        <v>60</v>
      </c>
      <c r="F55" s="156">
        <v>0</v>
      </c>
      <c r="G55" s="157">
        <f>E55*F55</f>
        <v>0</v>
      </c>
      <c r="O55" s="151">
        <v>2</v>
      </c>
      <c r="AA55" s="127">
        <v>12</v>
      </c>
      <c r="AB55" s="127">
        <v>1</v>
      </c>
      <c r="AC55" s="127">
        <v>2</v>
      </c>
      <c r="AZ55" s="127">
        <v>1</v>
      </c>
      <c r="BA55" s="127">
        <f>IF(AZ55=1,G55,0)</f>
        <v>0</v>
      </c>
      <c r="BB55" s="127">
        <f>IF(AZ55=2,G55,0)</f>
        <v>0</v>
      </c>
      <c r="BC55" s="127">
        <f>IF(AZ55=3,G55,0)</f>
        <v>0</v>
      </c>
      <c r="BD55" s="127">
        <f>IF(AZ55=4,G55,0)</f>
        <v>0</v>
      </c>
      <c r="BE55" s="127">
        <f>IF(AZ55=5,G55,0)</f>
        <v>0</v>
      </c>
      <c r="CA55" s="158">
        <v>12</v>
      </c>
      <c r="CB55" s="158">
        <v>1</v>
      </c>
      <c r="CZ55" s="127">
        <v>0</v>
      </c>
    </row>
    <row r="56" spans="1:104" x14ac:dyDescent="0.2">
      <c r="A56" s="166"/>
      <c r="B56" s="167" t="s">
        <v>67</v>
      </c>
      <c r="C56" s="168" t="str">
        <f>CONCATENATE(B53," ",C53)</f>
        <v>89 Ostatní konstrukce na trubním vedení</v>
      </c>
      <c r="D56" s="169"/>
      <c r="E56" s="170"/>
      <c r="F56" s="171"/>
      <c r="G56" s="172">
        <f>SUM(G53:G55)</f>
        <v>0</v>
      </c>
      <c r="O56" s="151">
        <v>4</v>
      </c>
      <c r="BA56" s="173">
        <f>SUM(BA53:BA55)</f>
        <v>0</v>
      </c>
      <c r="BB56" s="173">
        <f>SUM(BB53:BB55)</f>
        <v>0</v>
      </c>
      <c r="BC56" s="173">
        <f>SUM(BC53:BC55)</f>
        <v>0</v>
      </c>
      <c r="BD56" s="173">
        <f>SUM(BD53:BD55)</f>
        <v>0</v>
      </c>
      <c r="BE56" s="173">
        <f>SUM(BE53:BE55)</f>
        <v>0</v>
      </c>
    </row>
    <row r="57" spans="1:104" x14ac:dyDescent="0.2">
      <c r="A57" s="144" t="s">
        <v>64</v>
      </c>
      <c r="B57" s="145" t="s">
        <v>142</v>
      </c>
      <c r="C57" s="146" t="s">
        <v>143</v>
      </c>
      <c r="D57" s="147"/>
      <c r="E57" s="148"/>
      <c r="F57" s="148"/>
      <c r="G57" s="149"/>
      <c r="H57" s="150"/>
      <c r="I57" s="150"/>
      <c r="O57" s="151">
        <v>1</v>
      </c>
    </row>
    <row r="58" spans="1:104" x14ac:dyDescent="0.2">
      <c r="A58" s="152">
        <v>20</v>
      </c>
      <c r="B58" s="153" t="s">
        <v>144</v>
      </c>
      <c r="C58" s="154" t="s">
        <v>145</v>
      </c>
      <c r="D58" s="155" t="s">
        <v>146</v>
      </c>
      <c r="E58" s="156">
        <v>4.1048799999999996</v>
      </c>
      <c r="F58" s="156">
        <v>0</v>
      </c>
      <c r="G58" s="157">
        <f>E58*F58</f>
        <v>0</v>
      </c>
      <c r="O58" s="151">
        <v>2</v>
      </c>
      <c r="AA58" s="127">
        <v>7</v>
      </c>
      <c r="AB58" s="127">
        <v>1</v>
      </c>
      <c r="AC58" s="127">
        <v>2</v>
      </c>
      <c r="AZ58" s="127">
        <v>1</v>
      </c>
      <c r="BA58" s="127">
        <f>IF(AZ58=1,G58,0)</f>
        <v>0</v>
      </c>
      <c r="BB58" s="127">
        <f>IF(AZ58=2,G58,0)</f>
        <v>0</v>
      </c>
      <c r="BC58" s="127">
        <f>IF(AZ58=3,G58,0)</f>
        <v>0</v>
      </c>
      <c r="BD58" s="127">
        <f>IF(AZ58=4,G58,0)</f>
        <v>0</v>
      </c>
      <c r="BE58" s="127">
        <f>IF(AZ58=5,G58,0)</f>
        <v>0</v>
      </c>
      <c r="CA58" s="158">
        <v>7</v>
      </c>
      <c r="CB58" s="158">
        <v>1</v>
      </c>
      <c r="CZ58" s="127">
        <v>0</v>
      </c>
    </row>
    <row r="59" spans="1:104" x14ac:dyDescent="0.2">
      <c r="A59" s="166"/>
      <c r="B59" s="167" t="s">
        <v>67</v>
      </c>
      <c r="C59" s="168" t="str">
        <f>CONCATENATE(B57," ",C57)</f>
        <v>99 Staveništní přesun hmot</v>
      </c>
      <c r="D59" s="169"/>
      <c r="E59" s="170"/>
      <c r="F59" s="171"/>
      <c r="G59" s="172">
        <f>SUM(G57:G58)</f>
        <v>0</v>
      </c>
      <c r="O59" s="151">
        <v>4</v>
      </c>
      <c r="BA59" s="173">
        <f>SUM(BA57:BA58)</f>
        <v>0</v>
      </c>
      <c r="BB59" s="173">
        <f>SUM(BB57:BB58)</f>
        <v>0</v>
      </c>
      <c r="BC59" s="173">
        <f>SUM(BC57:BC58)</f>
        <v>0</v>
      </c>
      <c r="BD59" s="173">
        <f>SUM(BD57:BD58)</f>
        <v>0</v>
      </c>
      <c r="BE59" s="173">
        <f>SUM(BE57:BE58)</f>
        <v>0</v>
      </c>
    </row>
    <row r="60" spans="1:104" x14ac:dyDescent="0.2">
      <c r="E60" s="127"/>
    </row>
    <row r="61" spans="1:104" x14ac:dyDescent="0.2">
      <c r="E61" s="127"/>
    </row>
    <row r="62" spans="1:104" x14ac:dyDescent="0.2">
      <c r="E62" s="127"/>
    </row>
    <row r="63" spans="1:104" x14ac:dyDescent="0.2">
      <c r="E63" s="127"/>
    </row>
    <row r="64" spans="1:104" x14ac:dyDescent="0.2">
      <c r="E64" s="127"/>
    </row>
    <row r="65" spans="5:5" x14ac:dyDescent="0.2">
      <c r="E65" s="127"/>
    </row>
    <row r="66" spans="5:5" x14ac:dyDescent="0.2">
      <c r="E66" s="127"/>
    </row>
    <row r="67" spans="5:5" x14ac:dyDescent="0.2">
      <c r="E67" s="127"/>
    </row>
    <row r="68" spans="5:5" x14ac:dyDescent="0.2">
      <c r="E68" s="127"/>
    </row>
    <row r="69" spans="5:5" x14ac:dyDescent="0.2">
      <c r="E69" s="127"/>
    </row>
    <row r="70" spans="5:5" x14ac:dyDescent="0.2">
      <c r="E70" s="127"/>
    </row>
    <row r="71" spans="5:5" x14ac:dyDescent="0.2">
      <c r="E71" s="127"/>
    </row>
    <row r="72" spans="5:5" x14ac:dyDescent="0.2">
      <c r="E72" s="127"/>
    </row>
    <row r="73" spans="5:5" x14ac:dyDescent="0.2">
      <c r="E73" s="127"/>
    </row>
    <row r="74" spans="5:5" x14ac:dyDescent="0.2">
      <c r="E74" s="127"/>
    </row>
    <row r="75" spans="5:5" x14ac:dyDescent="0.2">
      <c r="E75" s="127"/>
    </row>
    <row r="76" spans="5:5" x14ac:dyDescent="0.2">
      <c r="E76" s="127"/>
    </row>
    <row r="77" spans="5:5" x14ac:dyDescent="0.2">
      <c r="E77" s="127"/>
    </row>
    <row r="78" spans="5:5" x14ac:dyDescent="0.2">
      <c r="E78" s="127"/>
    </row>
    <row r="79" spans="5:5" x14ac:dyDescent="0.2">
      <c r="E79" s="127"/>
    </row>
    <row r="80" spans="5:5" x14ac:dyDescent="0.2">
      <c r="E80" s="127"/>
    </row>
    <row r="81" spans="1:7" x14ac:dyDescent="0.2">
      <c r="E81" s="127"/>
    </row>
    <row r="82" spans="1:7" x14ac:dyDescent="0.2">
      <c r="E82" s="127"/>
    </row>
    <row r="83" spans="1:7" x14ac:dyDescent="0.2">
      <c r="A83" s="174"/>
      <c r="B83" s="174"/>
      <c r="C83" s="174"/>
      <c r="D83" s="174"/>
      <c r="E83" s="174"/>
      <c r="F83" s="174"/>
      <c r="G83" s="174"/>
    </row>
    <row r="84" spans="1:7" x14ac:dyDescent="0.2">
      <c r="A84" s="174"/>
      <c r="B84" s="174"/>
      <c r="C84" s="174"/>
      <c r="D84" s="174"/>
      <c r="E84" s="174"/>
      <c r="F84" s="174"/>
      <c r="G84" s="174"/>
    </row>
    <row r="85" spans="1:7" x14ac:dyDescent="0.2">
      <c r="A85" s="174"/>
      <c r="B85" s="174"/>
      <c r="C85" s="174"/>
      <c r="D85" s="174"/>
      <c r="E85" s="174"/>
      <c r="F85" s="174"/>
      <c r="G85" s="174"/>
    </row>
    <row r="86" spans="1:7" x14ac:dyDescent="0.2">
      <c r="A86" s="174"/>
      <c r="B86" s="174"/>
      <c r="C86" s="174"/>
      <c r="D86" s="174"/>
      <c r="E86" s="174"/>
      <c r="F86" s="174"/>
      <c r="G86" s="174"/>
    </row>
    <row r="87" spans="1:7" x14ac:dyDescent="0.2">
      <c r="E87" s="127"/>
    </row>
    <row r="88" spans="1:7" x14ac:dyDescent="0.2">
      <c r="E88" s="127"/>
    </row>
    <row r="89" spans="1:7" x14ac:dyDescent="0.2">
      <c r="E89" s="127"/>
    </row>
    <row r="90" spans="1:7" x14ac:dyDescent="0.2">
      <c r="E90" s="127"/>
    </row>
    <row r="91" spans="1:7" x14ac:dyDescent="0.2">
      <c r="E91" s="127"/>
    </row>
    <row r="92" spans="1:7" x14ac:dyDescent="0.2">
      <c r="E92" s="127"/>
    </row>
    <row r="93" spans="1:7" x14ac:dyDescent="0.2">
      <c r="E93" s="127"/>
    </row>
    <row r="94" spans="1:7" x14ac:dyDescent="0.2">
      <c r="E94" s="127"/>
    </row>
    <row r="95" spans="1:7" x14ac:dyDescent="0.2">
      <c r="E95" s="127"/>
    </row>
    <row r="96" spans="1:7" x14ac:dyDescent="0.2">
      <c r="E96" s="127"/>
    </row>
    <row r="97" spans="5:5" x14ac:dyDescent="0.2">
      <c r="E97" s="127"/>
    </row>
    <row r="98" spans="5:5" x14ac:dyDescent="0.2">
      <c r="E98" s="127"/>
    </row>
    <row r="99" spans="5:5" x14ac:dyDescent="0.2">
      <c r="E99" s="127"/>
    </row>
    <row r="100" spans="5:5" x14ac:dyDescent="0.2">
      <c r="E100" s="127"/>
    </row>
    <row r="101" spans="5:5" x14ac:dyDescent="0.2">
      <c r="E101" s="127"/>
    </row>
    <row r="102" spans="5:5" x14ac:dyDescent="0.2">
      <c r="E102" s="127"/>
    </row>
    <row r="103" spans="5:5" x14ac:dyDescent="0.2">
      <c r="E103" s="127"/>
    </row>
    <row r="104" spans="5:5" x14ac:dyDescent="0.2">
      <c r="E104" s="127"/>
    </row>
    <row r="105" spans="5:5" x14ac:dyDescent="0.2">
      <c r="E105" s="127"/>
    </row>
    <row r="106" spans="5:5" x14ac:dyDescent="0.2">
      <c r="E106" s="127"/>
    </row>
    <row r="107" spans="5:5" x14ac:dyDescent="0.2">
      <c r="E107" s="127"/>
    </row>
    <row r="108" spans="5:5" x14ac:dyDescent="0.2">
      <c r="E108" s="127"/>
    </row>
    <row r="109" spans="5:5" x14ac:dyDescent="0.2">
      <c r="E109" s="127"/>
    </row>
    <row r="110" spans="5:5" x14ac:dyDescent="0.2">
      <c r="E110" s="127"/>
    </row>
    <row r="111" spans="5:5" x14ac:dyDescent="0.2">
      <c r="E111" s="127"/>
    </row>
    <row r="112" spans="5:5" x14ac:dyDescent="0.2">
      <c r="E112" s="127"/>
    </row>
    <row r="113" spans="1:7" x14ac:dyDescent="0.2">
      <c r="E113" s="127"/>
    </row>
    <row r="114" spans="1:7" x14ac:dyDescent="0.2">
      <c r="E114" s="127"/>
    </row>
    <row r="115" spans="1:7" x14ac:dyDescent="0.2">
      <c r="E115" s="127"/>
    </row>
    <row r="116" spans="1:7" x14ac:dyDescent="0.2">
      <c r="E116" s="127"/>
    </row>
    <row r="117" spans="1:7" x14ac:dyDescent="0.2">
      <c r="E117" s="127"/>
    </row>
    <row r="118" spans="1:7" x14ac:dyDescent="0.2">
      <c r="A118" s="175"/>
      <c r="B118" s="175"/>
    </row>
    <row r="119" spans="1:7" x14ac:dyDescent="0.2">
      <c r="A119" s="174"/>
      <c r="B119" s="174"/>
      <c r="C119" s="177"/>
      <c r="D119" s="177"/>
      <c r="E119" s="178"/>
      <c r="F119" s="177"/>
      <c r="G119" s="179"/>
    </row>
    <row r="120" spans="1:7" x14ac:dyDescent="0.2">
      <c r="A120" s="180"/>
      <c r="B120" s="180"/>
      <c r="C120" s="174"/>
      <c r="D120" s="174"/>
      <c r="E120" s="181"/>
      <c r="F120" s="174"/>
      <c r="G120" s="174"/>
    </row>
    <row r="121" spans="1:7" x14ac:dyDescent="0.2">
      <c r="A121" s="174"/>
      <c r="B121" s="174"/>
      <c r="C121" s="174"/>
      <c r="D121" s="174"/>
      <c r="E121" s="181"/>
      <c r="F121" s="174"/>
      <c r="G121" s="174"/>
    </row>
    <row r="122" spans="1:7" x14ac:dyDescent="0.2">
      <c r="A122" s="174"/>
      <c r="B122" s="174"/>
      <c r="C122" s="174"/>
      <c r="D122" s="174"/>
      <c r="E122" s="181"/>
      <c r="F122" s="174"/>
      <c r="G122" s="174"/>
    </row>
    <row r="123" spans="1:7" x14ac:dyDescent="0.2">
      <c r="A123" s="174"/>
      <c r="B123" s="174"/>
      <c r="C123" s="174"/>
      <c r="D123" s="174"/>
      <c r="E123" s="181"/>
      <c r="F123" s="174"/>
      <c r="G123" s="174"/>
    </row>
    <row r="124" spans="1:7" x14ac:dyDescent="0.2">
      <c r="A124" s="174"/>
      <c r="B124" s="174"/>
      <c r="C124" s="174"/>
      <c r="D124" s="174"/>
      <c r="E124" s="181"/>
      <c r="F124" s="174"/>
      <c r="G124" s="174"/>
    </row>
    <row r="125" spans="1:7" x14ac:dyDescent="0.2">
      <c r="A125" s="174"/>
      <c r="B125" s="174"/>
      <c r="C125" s="174"/>
      <c r="D125" s="174"/>
      <c r="E125" s="181"/>
      <c r="F125" s="174"/>
      <c r="G125" s="174"/>
    </row>
    <row r="126" spans="1:7" x14ac:dyDescent="0.2">
      <c r="A126" s="174"/>
      <c r="B126" s="174"/>
      <c r="C126" s="174"/>
      <c r="D126" s="174"/>
      <c r="E126" s="181"/>
      <c r="F126" s="174"/>
      <c r="G126" s="174"/>
    </row>
    <row r="127" spans="1:7" x14ac:dyDescent="0.2">
      <c r="A127" s="174"/>
      <c r="B127" s="174"/>
      <c r="C127" s="174"/>
      <c r="D127" s="174"/>
      <c r="E127" s="181"/>
      <c r="F127" s="174"/>
      <c r="G127" s="174"/>
    </row>
    <row r="128" spans="1:7" x14ac:dyDescent="0.2">
      <c r="A128" s="174"/>
      <c r="B128" s="174"/>
      <c r="C128" s="174"/>
      <c r="D128" s="174"/>
      <c r="E128" s="181"/>
      <c r="F128" s="174"/>
      <c r="G128" s="174"/>
    </row>
    <row r="129" spans="1:7" x14ac:dyDescent="0.2">
      <c r="A129" s="174"/>
      <c r="B129" s="174"/>
      <c r="C129" s="174"/>
      <c r="D129" s="174"/>
      <c r="E129" s="181"/>
      <c r="F129" s="174"/>
      <c r="G129" s="174"/>
    </row>
    <row r="130" spans="1:7" x14ac:dyDescent="0.2">
      <c r="A130" s="174"/>
      <c r="B130" s="174"/>
      <c r="C130" s="174"/>
      <c r="D130" s="174"/>
      <c r="E130" s="181"/>
      <c r="F130" s="174"/>
      <c r="G130" s="174"/>
    </row>
    <row r="131" spans="1:7" x14ac:dyDescent="0.2">
      <c r="A131" s="174"/>
      <c r="B131" s="174"/>
      <c r="C131" s="174"/>
      <c r="D131" s="174"/>
      <c r="E131" s="181"/>
      <c r="F131" s="174"/>
      <c r="G131" s="174"/>
    </row>
    <row r="132" spans="1:7" x14ac:dyDescent="0.2">
      <c r="A132" s="174"/>
      <c r="B132" s="174"/>
      <c r="C132" s="174"/>
      <c r="D132" s="174"/>
      <c r="E132" s="181"/>
      <c r="F132" s="174"/>
      <c r="G132" s="174"/>
    </row>
  </sheetData>
  <mergeCells count="25">
    <mergeCell ref="C11:G11"/>
    <mergeCell ref="C13:D13"/>
    <mergeCell ref="C16:D16"/>
    <mergeCell ref="A1:G1"/>
    <mergeCell ref="A3:B3"/>
    <mergeCell ref="A4:B4"/>
    <mergeCell ref="E4:G4"/>
    <mergeCell ref="C9:G9"/>
    <mergeCell ref="C41:G41"/>
    <mergeCell ref="C18:D18"/>
    <mergeCell ref="C21:G21"/>
    <mergeCell ref="C23:G23"/>
    <mergeCell ref="C24:D24"/>
    <mergeCell ref="C26:G26"/>
    <mergeCell ref="C27:D27"/>
    <mergeCell ref="C32:G32"/>
    <mergeCell ref="C33:D33"/>
    <mergeCell ref="C37:D37"/>
    <mergeCell ref="C38:D38"/>
    <mergeCell ref="C39:D39"/>
    <mergeCell ref="C43:D43"/>
    <mergeCell ref="C44:D44"/>
    <mergeCell ref="C45:D45"/>
    <mergeCell ref="C49:G49"/>
    <mergeCell ref="C51:G5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36</vt:i4>
      </vt:variant>
    </vt:vector>
  </HeadingPairs>
  <TitlesOfParts>
    <vt:vector size="39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hnovackova</dc:creator>
  <cp:lastModifiedBy>Michaela Ličková</cp:lastModifiedBy>
  <dcterms:created xsi:type="dcterms:W3CDTF">2016-03-15T10:59:35Z</dcterms:created>
  <dcterms:modified xsi:type="dcterms:W3CDTF">2016-03-15T12:32:38Z</dcterms:modified>
</cp:coreProperties>
</file>